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defaultThemeVersion="124226"/>
  <mc:AlternateContent xmlns:mc="http://schemas.openxmlformats.org/markup-compatibility/2006">
    <mc:Choice Requires="x15">
      <x15ac:absPath xmlns:x15ac="http://schemas.microsoft.com/office/spreadsheetml/2010/11/ac" url="/Users/luciedibdiakova/Desktop/"/>
    </mc:Choice>
  </mc:AlternateContent>
  <xr:revisionPtr revIDLastSave="0" documentId="8_{E60D563D-7DCF-C548-8351-D588B2F184F4}" xr6:coauthVersionLast="47" xr6:coauthVersionMax="47" xr10:uidLastSave="{00000000-0000-0000-0000-000000000000}"/>
  <workbookProtection workbookAlgorithmName="SHA-512" workbookHashValue="Ttn4EG3/U7wPaH5xPBXNcXokvuzJPGw7KpE+DNaV+2tCiEgaxxrHRDnmNu8VfeoQYb0ZDUEv1UIQSVva9hFpbQ==" workbookSaltValue="VgWxSFO1/j+kyXTHRypfog==" workbookSpinCount="100000" lockStructure="1"/>
  <bookViews>
    <workbookView xWindow="-6100" yWindow="-23500" windowWidth="38400" windowHeight="23500" xr2:uid="{00000000-000D-0000-FFFF-FFFF00000000}"/>
  </bookViews>
  <sheets>
    <sheet name="PROHLÁŠENÍ" sheetId="1" r:id="rId1"/>
    <sheet name="SKUPINA" sheetId="8" r:id="rId2"/>
    <sheet name="DOPORUČENÝ POSTUP" sheetId="7" r:id="rId3"/>
    <sheet name="Výpočty PVO" sheetId="9" state="hidden" r:id="rId4"/>
    <sheet name="Výpočty MSP" sheetId="4" state="hidden" r:id="rId5"/>
  </sheets>
  <externalReferences>
    <externalReference r:id="rId6"/>
  </externalReferences>
  <definedNames>
    <definedName name="_ftn1" localSheetId="0">PROHLÁŠENÍ!#REF!</definedName>
    <definedName name="_ftn1" localSheetId="1">SKUPINA!#REF!</definedName>
    <definedName name="_ftnref1" localSheetId="0">PROHLÁŠENÍ!#REF!</definedName>
    <definedName name="_ftnref1" localSheetId="1">SKUPINA!#REF!</definedName>
    <definedName name="_ROK2">'Výpočty PVO'!$A$40:$B$40</definedName>
    <definedName name="_rok3">'Výpočty MSP'!$B$2:$B$4</definedName>
    <definedName name="_rok4">'Výpočty MSP'!$B$3:$B$4</definedName>
    <definedName name="forma">'Výpočty PVO'!$A$38:$E$38</definedName>
    <definedName name="forma2">'Výpočty PVO'!$A$39:$E$39</definedName>
    <definedName name="_xlnm.Print_Area" localSheetId="2">'DOPORUČENÝ POSTUP'!$A$1:$A$29</definedName>
    <definedName name="_xlnm.Print_Area" localSheetId="0">PROHLÁŠENÍ!$A$1:$D$37</definedName>
    <definedName name="_xlnm.Print_Area" localSheetId="1">SKUPINA!$A$1:$Z$44</definedName>
    <definedName name="ROK" localSheetId="1">[1]List1!$B$1:$B$2</definedName>
    <definedName name="ROK">'Výpočty MSP'!$B$1:$B$2</definedName>
    <definedName name="skupina" localSheetId="1">[1]List1!$C$1:$C$2</definedName>
    <definedName name="skupina">'Výpočty MSP'!$C$1:$C$2</definedName>
    <definedName name="SOUHLAS" localSheetId="1">[1]List1!$A$1:$A$2</definedName>
    <definedName name="SOUHLAS">'Výpočty MSP'!$A$1:$A$2</definedName>
    <definedName name="velikost" localSheetId="1">[1]List1!$E$2:$E$4</definedName>
    <definedName name="velikost">'Výpočty MSP'!$E$3:$E$5</definedName>
    <definedName name="Z_27EAD798_63F7_457C_B99F_9C97F6EA41D3_.wvu.Cols" localSheetId="0" hidden="1">PROHLÁŠENÍ!$E:$L</definedName>
    <definedName name="Z_27EAD798_63F7_457C_B99F_9C97F6EA41D3_.wvu.Cols" localSheetId="1" hidden="1">SKUPINA!$H:$K,SKUPINA!$Q:$U,SKUPINA!$AA:$AC</definedName>
    <definedName name="Z_27EAD798_63F7_457C_B99F_9C97F6EA41D3_.wvu.PrintArea" localSheetId="0" hidden="1">PROHLÁŠENÍ!$A$1:$D$37</definedName>
    <definedName name="Z_27EAD798_63F7_457C_B99F_9C97F6EA41D3_.wvu.PrintArea" localSheetId="1" hidden="1">SKUPINA!$A$1:$Z$44</definedName>
  </definedNames>
  <calcPr calcId="191028"/>
  <customWorkbookViews>
    <customWorkbookView name="a" guid="{27EAD798-63F7-457C-B99F-9C97F6EA41D3}" maximized="1" xWindow="-8" yWindow="-8" windowWidth="1936" windowHeight="1056" activeSheetId="1"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7" i="8" l="1"/>
  <c r="S28" i="8"/>
  <c r="S29" i="8"/>
  <c r="S30" i="8"/>
  <c r="S31" i="8"/>
  <c r="S32" i="8"/>
  <c r="S33" i="8"/>
  <c r="S34" i="8"/>
  <c r="S35" i="8"/>
  <c r="S36" i="8"/>
  <c r="S26" i="8"/>
  <c r="J27" i="8" l="1"/>
  <c r="J28" i="8"/>
  <c r="J29" i="8"/>
  <c r="J30" i="8"/>
  <c r="J31" i="8"/>
  <c r="J32" i="8"/>
  <c r="J33" i="8"/>
  <c r="J34" i="8"/>
  <c r="J35" i="8"/>
  <c r="J36" i="8"/>
  <c r="J26" i="8"/>
  <c r="I36" i="8"/>
  <c r="H36" i="8"/>
  <c r="I35" i="8"/>
  <c r="H35" i="8"/>
  <c r="I34" i="8"/>
  <c r="H34" i="8"/>
  <c r="I33" i="8"/>
  <c r="H33" i="8"/>
  <c r="I32" i="8"/>
  <c r="H32" i="8"/>
  <c r="I31" i="8"/>
  <c r="H31" i="8"/>
  <c r="I30" i="8"/>
  <c r="H30" i="8"/>
  <c r="I29" i="8"/>
  <c r="H29" i="8"/>
  <c r="I28" i="8"/>
  <c r="H28" i="8"/>
  <c r="I27" i="8"/>
  <c r="H27" i="8"/>
  <c r="I26" i="8"/>
  <c r="H26" i="8"/>
  <c r="R36" i="8"/>
  <c r="Q36" i="8"/>
  <c r="R35" i="8"/>
  <c r="Q35" i="8"/>
  <c r="R34" i="8"/>
  <c r="Q34" i="8"/>
  <c r="R33" i="8"/>
  <c r="Q33" i="8"/>
  <c r="R32" i="8"/>
  <c r="Q32" i="8"/>
  <c r="R31" i="8"/>
  <c r="Q31" i="8"/>
  <c r="R30" i="8"/>
  <c r="Q30" i="8"/>
  <c r="R29" i="8"/>
  <c r="Q29" i="8"/>
  <c r="R28" i="8"/>
  <c r="Q28" i="8"/>
  <c r="R27" i="8"/>
  <c r="Q27" i="8"/>
  <c r="R26" i="8"/>
  <c r="Q26" i="8"/>
  <c r="D6" i="8" l="1"/>
  <c r="C9" i="9" l="1"/>
  <c r="N38" i="8"/>
  <c r="X38" i="8" s="1"/>
  <c r="O37" i="8"/>
  <c r="Y37" i="8" s="1"/>
  <c r="N37" i="8"/>
  <c r="X37" i="8" s="1"/>
  <c r="M37" i="8"/>
  <c r="W37" i="8" s="1"/>
  <c r="AC36" i="8"/>
  <c r="AB36" i="8"/>
  <c r="AA36" i="8"/>
  <c r="AC35" i="8"/>
  <c r="AB35" i="8"/>
  <c r="AA35" i="8"/>
  <c r="AC34" i="8"/>
  <c r="AB34" i="8"/>
  <c r="AA34" i="8"/>
  <c r="AC33" i="8"/>
  <c r="AB33" i="8"/>
  <c r="AA33" i="8"/>
  <c r="AC32" i="8"/>
  <c r="AB32" i="8"/>
  <c r="AA32" i="8"/>
  <c r="AC31" i="8"/>
  <c r="AB31" i="8"/>
  <c r="AA31" i="8"/>
  <c r="AC30" i="8"/>
  <c r="AB30" i="8"/>
  <c r="AA30" i="8"/>
  <c r="AC29" i="8"/>
  <c r="AB29" i="8"/>
  <c r="AA29" i="8"/>
  <c r="AC28" i="8"/>
  <c r="AB28" i="8"/>
  <c r="AA28" i="8"/>
  <c r="AC27" i="8"/>
  <c r="AB27" i="8"/>
  <c r="AA27" i="8"/>
  <c r="AC26" i="8"/>
  <c r="AB26" i="8"/>
  <c r="AA26" i="8"/>
  <c r="P25" i="8"/>
  <c r="Z25" i="8" s="1"/>
  <c r="N25" i="8"/>
  <c r="X25" i="8" s="1"/>
  <c r="P24" i="8"/>
  <c r="Z24" i="8" s="1"/>
  <c r="O24" i="8"/>
  <c r="Y24" i="8" s="1"/>
  <c r="N24" i="8"/>
  <c r="X24" i="8" s="1"/>
  <c r="N10" i="8"/>
  <c r="X10" i="8" s="1"/>
  <c r="W9" i="8"/>
  <c r="O9" i="8"/>
  <c r="Y9" i="8" s="1"/>
  <c r="N9" i="8"/>
  <c r="X9" i="8" s="1"/>
  <c r="X5" i="8"/>
  <c r="N5" i="8"/>
  <c r="O4" i="8"/>
  <c r="Y4" i="8" s="1"/>
  <c r="N4" i="8"/>
  <c r="X4" i="8" s="1"/>
  <c r="M4" i="8"/>
  <c r="W4" i="8" s="1"/>
  <c r="X6" i="8" l="1"/>
  <c r="W6" i="8"/>
  <c r="Y6" i="8"/>
  <c r="O6" i="8"/>
  <c r="N6" i="8"/>
  <c r="M6" i="8"/>
  <c r="F6" i="8"/>
  <c r="E6" i="8"/>
  <c r="C17" i="4"/>
  <c r="C16" i="4"/>
  <c r="L42" i="1" l="1"/>
  <c r="K42" i="1"/>
  <c r="J42" i="1"/>
  <c r="L41" i="1"/>
  <c r="K41" i="1"/>
  <c r="J41" i="1"/>
  <c r="L40" i="1"/>
  <c r="K40" i="1"/>
  <c r="J40" i="1"/>
  <c r="L39" i="1"/>
  <c r="K39" i="1"/>
  <c r="J39" i="1"/>
  <c r="C21" i="4"/>
  <c r="C20" i="4"/>
  <c r="D19" i="1" s="1"/>
  <c r="D18" i="1" s="1"/>
  <c r="D24" i="9"/>
  <c r="D25" i="9"/>
  <c r="D26" i="9"/>
  <c r="D27" i="9"/>
  <c r="H16" i="9" s="1"/>
  <c r="D28" i="9"/>
  <c r="D29" i="9"/>
  <c r="C24" i="9"/>
  <c r="C25" i="9"/>
  <c r="C26" i="9"/>
  <c r="C27" i="9"/>
  <c r="G16" i="9" s="1"/>
  <c r="C28" i="9"/>
  <c r="C29" i="9"/>
  <c r="C22" i="9"/>
  <c r="C23" i="9"/>
  <c r="C21" i="9"/>
  <c r="D22" i="9"/>
  <c r="D23" i="9"/>
  <c r="D21" i="9"/>
  <c r="C17" i="9"/>
  <c r="C59" i="9" s="1"/>
  <c r="C16" i="9"/>
  <c r="G90" i="9" s="1"/>
  <c r="H65" i="9" s="1"/>
  <c r="C15" i="9"/>
  <c r="F8" i="9"/>
  <c r="D63" i="9"/>
  <c r="D64" i="9"/>
  <c r="D65" i="9"/>
  <c r="D66" i="9"/>
  <c r="D67" i="9"/>
  <c r="D68" i="9"/>
  <c r="D69" i="9"/>
  <c r="H58" i="9" s="1"/>
  <c r="D70" i="9"/>
  <c r="D71" i="9"/>
  <c r="C64" i="9"/>
  <c r="C65" i="9"/>
  <c r="C66" i="9"/>
  <c r="C67" i="9"/>
  <c r="C68" i="9"/>
  <c r="C69" i="9"/>
  <c r="G58" i="9" s="1"/>
  <c r="C70" i="9"/>
  <c r="C71" i="9"/>
  <c r="C63" i="9"/>
  <c r="C35" i="4"/>
  <c r="C24" i="4"/>
  <c r="C23" i="4"/>
  <c r="B11" i="1"/>
  <c r="D2" i="8" s="1"/>
  <c r="N9" i="4"/>
  <c r="I22" i="4"/>
  <c r="C34" i="4"/>
  <c r="C27" i="4"/>
  <c r="C31" i="4"/>
  <c r="C30" i="4"/>
  <c r="C26" i="4"/>
  <c r="G15" i="9"/>
  <c r="C55" i="9"/>
  <c r="G57" i="9" s="1"/>
  <c r="G88" i="9"/>
  <c r="G47" i="9"/>
  <c r="H47" i="9"/>
  <c r="G48" i="9"/>
  <c r="H15" i="9"/>
  <c r="G89" i="9"/>
  <c r="H48" i="9"/>
  <c r="I2" i="4"/>
  <c r="D17" i="1" s="1"/>
  <c r="I38" i="1" s="1"/>
  <c r="L38" i="1" s="1"/>
  <c r="C19" i="1" s="1"/>
  <c r="C17" i="1" s="1"/>
  <c r="H38" i="1" s="1"/>
  <c r="K38" i="1" s="1"/>
  <c r="B18" i="1" s="1"/>
  <c r="B17" i="1" s="1"/>
  <c r="G38" i="1" s="1"/>
  <c r="J38" i="1" s="1"/>
  <c r="B19" i="1" s="1"/>
  <c r="H57" i="9"/>
  <c r="H14" i="9" l="1"/>
  <c r="C57" i="9"/>
  <c r="G91" i="9"/>
  <c r="I65" i="9" s="1"/>
  <c r="G50" i="9"/>
  <c r="I23" i="9" s="1"/>
  <c r="H88" i="9"/>
  <c r="I88" i="9" s="1"/>
  <c r="H89" i="9"/>
  <c r="I89" i="9" s="1"/>
  <c r="G49" i="9"/>
  <c r="H23" i="9" s="1"/>
  <c r="C58" i="9"/>
  <c r="D20" i="9"/>
  <c r="C20" i="9" s="1"/>
  <c r="I48" i="9"/>
  <c r="I47" i="9"/>
  <c r="C14" i="9"/>
  <c r="C11" i="1"/>
  <c r="M2" i="8" s="1"/>
  <c r="B22" i="1"/>
  <c r="G43" i="1" s="1"/>
  <c r="J43" i="1" s="1"/>
  <c r="B21" i="1"/>
  <c r="G44" i="1" s="1"/>
  <c r="J44" i="1" s="1"/>
  <c r="G92" i="9" l="1"/>
  <c r="J65" i="9" s="1"/>
  <c r="G46" i="9"/>
  <c r="G23" i="9" s="1"/>
  <c r="H13" i="9"/>
  <c r="D62" i="9"/>
  <c r="C62" i="9" s="1"/>
  <c r="C22" i="1"/>
  <c r="H43" i="1" s="1"/>
  <c r="K43" i="1" s="1"/>
  <c r="G51" i="9"/>
  <c r="J23" i="9" s="1"/>
  <c r="G45" i="9"/>
  <c r="F23" i="9" s="1"/>
  <c r="G87" i="9"/>
  <c r="G65" i="9" s="1"/>
  <c r="G86" i="9"/>
  <c r="C56" i="9"/>
  <c r="H55" i="9" s="1"/>
  <c r="G45" i="1"/>
  <c r="G46" i="1" s="1"/>
  <c r="J46" i="1" s="1"/>
  <c r="G48" i="1" s="1"/>
  <c r="B24" i="1" s="1"/>
  <c r="H56" i="9" l="1"/>
  <c r="I67" i="9" s="1"/>
  <c r="C18" i="1" s="1"/>
  <c r="I25" i="9"/>
  <c r="F52" i="9"/>
  <c r="F93" i="9"/>
  <c r="F65" i="9"/>
  <c r="C21" i="1" l="1"/>
  <c r="H44" i="1" s="1"/>
  <c r="H45" i="1" l="1"/>
  <c r="K44" i="1"/>
  <c r="H46" i="1" l="1"/>
  <c r="K46" i="1" s="1"/>
  <c r="H48" i="1" s="1"/>
  <c r="C24" i="1" s="1"/>
  <c r="D11" i="1" s="1"/>
  <c r="D22" i="1" l="1"/>
  <c r="I43" i="1" s="1"/>
  <c r="L43" i="1" s="1"/>
  <c r="W2" i="8"/>
  <c r="D21" i="1"/>
  <c r="I44" i="1" s="1"/>
  <c r="L44" i="1" s="1"/>
  <c r="I45" i="1" l="1"/>
  <c r="I46" i="1" s="1"/>
  <c r="L46" i="1" s="1"/>
  <c r="I48" i="1" s="1"/>
  <c r="G50" i="1" l="1"/>
  <c r="D24" i="1"/>
  <c r="F24" i="1" l="1"/>
  <c r="B26" i="1"/>
</calcChain>
</file>

<file path=xl/sharedStrings.xml><?xml version="1.0" encoding="utf-8"?>
<sst xmlns="http://schemas.openxmlformats.org/spreadsheetml/2006/main" count="242" uniqueCount="123">
  <si>
    <r>
      <t xml:space="preserve">Příloha MSP
</t>
    </r>
    <r>
      <rPr>
        <sz val="8"/>
        <rFont val="Arial"/>
        <family val="2"/>
        <charset val="238"/>
      </rPr>
      <t>(platná od 1. 02. 2021)</t>
    </r>
  </si>
  <si>
    <t>Obchodní firma/název/jméno podnikatele</t>
  </si>
  <si>
    <t>IČO</t>
  </si>
  <si>
    <t>Datum vzniku žadatele</t>
  </si>
  <si>
    <t>Poslední uzavřené účetní/zdaňovací období</t>
  </si>
  <si>
    <t>Údaje za podnikatele / skupinu partnerských a spojených podnikatelů</t>
  </si>
  <si>
    <t>Sledované období</t>
  </si>
  <si>
    <t>Počet zaměstnanců za podnikatele podávající žádost</t>
  </si>
  <si>
    <t>Aktiva/majetek za podnikatele podávající žádost (v tis. Kč)</t>
  </si>
  <si>
    <t>Roční obrat / příjmy za podnikatele podávající žádost (v tis. Kč)</t>
  </si>
  <si>
    <t>Počet zaměstnanců za celou skupinu</t>
  </si>
  <si>
    <t>Aktiva/majetek za celou skupinu</t>
  </si>
  <si>
    <t>Roční obrat / příjmy za celou skupinu</t>
  </si>
  <si>
    <t>v tis. EUR</t>
  </si>
  <si>
    <t>Aktiva / majetek</t>
  </si>
  <si>
    <t>Roční obrat / příjmy</t>
  </si>
  <si>
    <t>Prohlašuji, že ke dni podpisu tohoto Prohlášení jsem</t>
  </si>
  <si>
    <t>podnikatel ve smyslu Doporučení</t>
  </si>
  <si>
    <t>2003/361/ES ze dne 6. května 2003 týkajícího se definice mikro, malých a středních podniků
(Úřední věstník EU, L 124 ze dne 20. 5. 2003), dále jen " Doporučení 2003/361/ES".</t>
  </si>
  <si>
    <t xml:space="preserve">Beru na vědomí, že: </t>
  </si>
  <si>
    <t>a) Urban Development Fund MS s.r.o., je oprávněn požadovat další doplňující údaje pro posouzení
    pravdivosti  výše uvedených údajů, které musí být vyplněny v souladu s Doporučením 2003/361/ES;</t>
  </si>
  <si>
    <t>b) při zpracování tohoto prohlášení je možné využít Aplikační výklad pro vymezení pojmů drobný, malý a střední
    podnikatel a postupů pro zařazování podnikatelů do jednotlivých kategorií, který je k dispozici na www.cmzrb.cz.</t>
  </si>
  <si>
    <t>c) Žadatel odpovídá za správné a úplné vyplnění požadovaných údajů v tomto Prohlášení a je si vědom, že v případě změny vlastnické struktury před podpisem smlouvy s Urban Development Fund MS s.r.o. se může velikost podnikatele změnit.</t>
  </si>
  <si>
    <t>Datum</t>
  </si>
  <si>
    <t>Jméno a příjmení osoby oprávněné zastupovat podnikatele žádajícího o podporu</t>
  </si>
  <si>
    <t>Podpis osoby oprávněné zastupovat podnikatele žádajícího o podporu</t>
  </si>
  <si>
    <t xml:space="preserve"> Údaje o partnerských a spojených/propojených podnikatelích  - Příloha k Prohlášení o údajích týkajících se velikosti podnikatele</t>
  </si>
  <si>
    <t>Počet zaměstnanců</t>
  </si>
  <si>
    <t>Aktiva/Majetek</t>
  </si>
  <si>
    <t>Obrat/Příjmy</t>
  </si>
  <si>
    <t>tis. CZK</t>
  </si>
  <si>
    <t>Údaje za partnerské a spojené/propojené podnikatele:</t>
  </si>
  <si>
    <t/>
  </si>
  <si>
    <t>Název spojeného (propojeného) podnikatele</t>
  </si>
  <si>
    <t>Název partnerského podnikatele</t>
  </si>
  <si>
    <t>Podíl</t>
  </si>
  <si>
    <t>%</t>
  </si>
  <si>
    <t xml:space="preserve"> </t>
  </si>
  <si>
    <t>Název podnikatele působícího na stejném nebo sousedním trhu  spojeného se žadatelem prostřednictvím nepodnikajících fyzických osob.</t>
  </si>
  <si>
    <t>Doporučený postup pro vyplnění Formuláře MSP - Prohlášení o velikosti podnikatele:</t>
  </si>
  <si>
    <t>Při vyplnění Formuláře MSP - Prohlášení o velikosti podnikatele je nutné vycházet z Doporučení 2003/361/ES ze dne 6. května 2003 týkajícího se definice mikro, malých a středních podniků (Úřední věstník EU, L 124 ze dne 20. 5. 2003), dále jen " Doporučení 2003/361/ES" využívat "Aplikační výklad pro vymezení pojmů drobný, malý a střední podnikatel a postupů pro zařazování podnikatelů do jednotlivých kategorií" (ke stažení na www.cmzrb.cz).</t>
  </si>
  <si>
    <t>A) Údaje používané pro stanovení počtu zaměstnanců, finančních veličin a referenčního období:</t>
  </si>
  <si>
    <t>Podnikatelé vedoucí účetnictví z údajů uvedených v účetní závěrce sestavené a potvrzené podpisovým záznamem statutárního orgánu účetní jednotky, resp. podpisovým záznamem účetní jednotky, za účetní období bezprostředně předcházející období, v němž je podána žádost o podporu (dále jen „poslední uzavřené účetní období“).</t>
  </si>
  <si>
    <t>Podnikatelé vedoucí daňovou evidenci z údajů uvedených v přiznání k dani z příjmů podaném za zdaňovací období bezprostředně předcházející zdaňovacímu období, v němž je podána žádost o podporu (dále jen „poslední uzavřené zdaňovací období“).</t>
  </si>
  <si>
    <t>B) Stanovení počtu zaměstnanců:</t>
  </si>
  <si>
    <t>Počet zaměstnanců podnikatele odpovídá počtu ročních pracovních jednotek (RPJ), tj. počtu osob, které podnikatel zaměstnával na plný úvazek během celého posuzovaného účetního období / zdaňovacího období. Práce osob, které nepracovaly po celé období, práce těch, kteří pracovali na částečný úvazek bez ohledu na dobu trvání, a práce sezónních pracovníků se počítají jako zlomkové hodnoty ročních pracovních jednotek.</t>
  </si>
  <si>
    <t>a) zaměstnanci; tj. fyzické osoby, které jsou v pracovním poměru k zaměstnavateli, pracují pro zaměstnavatele na základě dohody o pracovní činnosti nebo dohody o provedení práce,</t>
  </si>
  <si>
    <t>b) vlastníci-manažeři podílející se na řízení jako členové statutárního orgánu podnikatele.</t>
  </si>
  <si>
    <t>C) "VAZBA" u partnerských a propojených podnikatelů</t>
  </si>
  <si>
    <t>Vazbou se rozumí podíl na základním nebo vlastním kapitálu nebo hlasovacích práv jiného podnikatele.</t>
  </si>
  <si>
    <t>Pokud právnická osoba uvádí v účetnictví základní kapitál, použije se tento údaj, v ostatních případech lze vycházet z vlastního kapitálu. V případě, že podíl na hlasovacích právech je odlišný od podílu na základním nebo vlastním kapitálu, použije se vyšší podíl.</t>
  </si>
  <si>
    <t>D) Nedostatečný počet řádků ve formuláři</t>
  </si>
  <si>
    <t>V případě, že počet řádků Formuláře MSP - Prohlášení o velikosti podnikatele pro uvedení partnerských, nebo spojených podnikatelů nepostačuje, kontaktujte prosím Urban Development Fund MS s.r.o.</t>
  </si>
  <si>
    <t>E) Kolísání velikosti podnikatele</t>
  </si>
  <si>
    <t>Pokud nedojde k potvrzení velikosti podnikatele z údajů za poslední dvě uzavřená účetní/zdaňovací období, je nutné vyplnit údaje za další předcházející období. V případě, že i tak nelze status podnikatele určit (velikost podnikatele se střídá) kontkatujte Urban Development Fund MS s.r.o. pro správné vyplnění Formuláře MSP.</t>
  </si>
  <si>
    <t>Datum vzniku a zápisu (podle OR)</t>
  </si>
  <si>
    <t>ve formátu DD.MM.RRRR</t>
  </si>
  <si>
    <t>Rozklikněte:</t>
  </si>
  <si>
    <t>min. rok</t>
  </si>
  <si>
    <t>akt. rok</t>
  </si>
  <si>
    <t>Je žadatel MSP?</t>
  </si>
  <si>
    <t>ANO</t>
  </si>
  <si>
    <t>a)</t>
  </si>
  <si>
    <t>větší než VK</t>
  </si>
  <si>
    <t>Doba existence (ve dnech)</t>
  </si>
  <si>
    <t>b)</t>
  </si>
  <si>
    <t>Právní forma</t>
  </si>
  <si>
    <t>e1)</t>
  </si>
  <si>
    <t>větší než 7,5</t>
  </si>
  <si>
    <t>bod c)</t>
  </si>
  <si>
    <t>Úpadkové řízení</t>
  </si>
  <si>
    <t>e2)</t>
  </si>
  <si>
    <t>menší než 1</t>
  </si>
  <si>
    <t>bod d)</t>
  </si>
  <si>
    <t>Podpora na záchranu</t>
  </si>
  <si>
    <t>Splnění podmínek jednotlivých bodů:</t>
  </si>
  <si>
    <t>Poslední uzavřený rok:</t>
  </si>
  <si>
    <t xml:space="preserve">červená </t>
  </si>
  <si>
    <t>žadatel splňuje podmínku podniku v obtížích</t>
  </si>
  <si>
    <t>vyplňte v tis Kč</t>
  </si>
  <si>
    <t xml:space="preserve">zelená </t>
  </si>
  <si>
    <t>žadatel nesplňuje podmínku podniku v obtížích</t>
  </si>
  <si>
    <t>Rozvaha</t>
  </si>
  <si>
    <t>Vlastní kapitál  (A.)</t>
  </si>
  <si>
    <t>a,s´+ s.r.o.</t>
  </si>
  <si>
    <t>ostatní</t>
  </si>
  <si>
    <t>Základní kapitál  (A. I.)</t>
  </si>
  <si>
    <t>c)</t>
  </si>
  <si>
    <t>d)</t>
  </si>
  <si>
    <t>e)</t>
  </si>
  <si>
    <t>Ážio  (A. II. 1)</t>
  </si>
  <si>
    <t>Výsledek hospodaření minulých let  (A. IV.)</t>
  </si>
  <si>
    <t>Cizí zdroje  (B. + C.)</t>
  </si>
  <si>
    <t xml:space="preserve">Dle nařízení Komise (EU) č. 651/2014 </t>
  </si>
  <si>
    <t>o podnik v obtížích.</t>
  </si>
  <si>
    <t>VZZ</t>
  </si>
  <si>
    <t>Úpravy hodnot dl. hm. a nehm. majetku (E.1.)</t>
  </si>
  <si>
    <t>Nákladové úroky a podobné náklady  (J.)</t>
  </si>
  <si>
    <t>Poznámka:</t>
  </si>
  <si>
    <t>Výsledek hospodaření před zdaněním</t>
  </si>
  <si>
    <t>Výsledek hospodaření za účetní období</t>
  </si>
  <si>
    <t>ano</t>
  </si>
  <si>
    <t>ne</t>
  </si>
  <si>
    <t>a.s.</t>
  </si>
  <si>
    <t>s.r.o.</t>
  </si>
  <si>
    <t>v.o.s.</t>
  </si>
  <si>
    <t>k.s.</t>
  </si>
  <si>
    <t>jiná</t>
  </si>
  <si>
    <t>a) sro a zároveň velká nebo malá starší 3. let</t>
  </si>
  <si>
    <t>b) vos nebo ks a zároveň velká nebo malá starší 3. let</t>
  </si>
  <si>
    <t>c) pro všechny</t>
  </si>
  <si>
    <t>d) pro všechny</t>
  </si>
  <si>
    <t>e1) velká, kde za poslední 2 roky</t>
  </si>
  <si>
    <t>e2) velká, kde za poslední 2 roky</t>
  </si>
  <si>
    <t>velikost</t>
  </si>
  <si>
    <t>NE</t>
  </si>
  <si>
    <t>DROBNÝ</t>
  </si>
  <si>
    <t>MALÝ</t>
  </si>
  <si>
    <t>STŘEDNÍ</t>
  </si>
  <si>
    <t>VELKÝ</t>
  </si>
  <si>
    <t>kurz</t>
  </si>
  <si>
    <t>aktiva</t>
  </si>
  <si>
    <t>obrat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</si>
</sst>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č_-;\-* #,##0.00\ _K_č_-;_-* &quot;-&quot;??\ _K_č_-;_-@_-"/>
    <numFmt numFmtId="165" formatCode="_-* #,##0\ _K_č_-;\-* #,##0\ _K_č_-;_-* &quot;-&quot;??\ _K_č_-;_-@_-"/>
    <numFmt numFmtId="166" formatCode="0.000"/>
    <numFmt numFmtId="167" formatCode="#,##0.00_ ;\-#,##0.00\ "/>
    <numFmt numFmtId="168" formatCode="#,##0.0000_ ;\-#,##0.0000\ "/>
  </numFmts>
  <fonts count="29" x14ac:knownFonts="1">
    <font>
      <sz val="11"/>
      <color theme="1"/>
      <name val="Calibri"/>
      <family val="2"/>
      <charset val="238"/>
      <scheme val="minor"/>
    </font>
    <font>
      <b/>
      <sz val="9"/>
      <color indexed="8"/>
      <name val="Arial"/>
      <family val="2"/>
      <charset val="238"/>
    </font>
    <font>
      <b/>
      <sz val="9"/>
      <name val="Arial"/>
      <family val="2"/>
      <charset val="238"/>
    </font>
    <font>
      <b/>
      <sz val="10"/>
      <name val="Arial"/>
      <family val="2"/>
      <charset val="238"/>
    </font>
    <font>
      <sz val="9"/>
      <name val="Arial"/>
      <family val="2"/>
      <charset val="238"/>
    </font>
    <font>
      <b/>
      <sz val="8"/>
      <name val="Arial"/>
      <family val="2"/>
      <charset val="238"/>
    </font>
    <font>
      <sz val="8"/>
      <name val="Arial"/>
      <family val="2"/>
      <charset val="238"/>
    </font>
    <font>
      <i/>
      <sz val="9"/>
      <name val="Arial"/>
      <family val="2"/>
      <charset val="238"/>
    </font>
    <font>
      <b/>
      <sz val="11"/>
      <name val="Arial"/>
      <family val="2"/>
      <charset val="238"/>
    </font>
    <font>
      <b/>
      <u/>
      <sz val="9"/>
      <name val="Arial"/>
      <family val="2"/>
      <charset val="238"/>
    </font>
    <font>
      <sz val="11"/>
      <color theme="1"/>
      <name val="Calibri"/>
      <family val="2"/>
      <charset val="238"/>
      <scheme val="minor"/>
    </font>
    <font>
      <b/>
      <sz val="12"/>
      <color theme="1"/>
      <name val="Arial"/>
      <family val="2"/>
      <charset val="238"/>
    </font>
    <font>
      <b/>
      <sz val="9"/>
      <color theme="1"/>
      <name val="Arial"/>
      <family val="2"/>
      <charset val="238"/>
    </font>
    <font>
      <sz val="9"/>
      <color theme="1"/>
      <name val="Arial"/>
      <family val="2"/>
      <charset val="238"/>
    </font>
    <font>
      <sz val="8"/>
      <color theme="1"/>
      <name val="Arial"/>
      <family val="2"/>
      <charset val="238"/>
    </font>
    <font>
      <b/>
      <sz val="11"/>
      <name val="Calibri"/>
      <family val="2"/>
      <charset val="238"/>
      <scheme val="minor"/>
    </font>
    <font>
      <b/>
      <sz val="8"/>
      <color theme="1"/>
      <name val="Arial"/>
      <family val="2"/>
      <charset val="238"/>
    </font>
    <font>
      <sz val="9"/>
      <color rgb="FFFF0000"/>
      <name val="Arial"/>
      <family val="2"/>
      <charset val="238"/>
    </font>
    <font>
      <sz val="11"/>
      <name val="Calibri"/>
      <family val="2"/>
      <charset val="238"/>
      <scheme val="minor"/>
    </font>
    <font>
      <i/>
      <sz val="11"/>
      <name val="Calibri"/>
      <family val="2"/>
      <charset val="238"/>
      <scheme val="minor"/>
    </font>
    <font>
      <u/>
      <sz val="11"/>
      <name val="Calibri"/>
      <family val="2"/>
      <charset val="238"/>
      <scheme val="minor"/>
    </font>
    <font>
      <b/>
      <u/>
      <sz val="11"/>
      <name val="Calibri"/>
      <family val="2"/>
      <charset val="238"/>
      <scheme val="minor"/>
    </font>
    <font>
      <i/>
      <sz val="9"/>
      <color theme="1"/>
      <name val="Arial"/>
      <family val="2"/>
      <charset val="238"/>
    </font>
    <font>
      <sz val="6"/>
      <color theme="1"/>
      <name val="Arial"/>
      <family val="2"/>
      <charset val="238"/>
    </font>
    <font>
      <sz val="11"/>
      <color theme="1"/>
      <name val="Arial"/>
      <family val="2"/>
      <charset val="238"/>
    </font>
    <font>
      <sz val="11"/>
      <color rgb="FFFF0000"/>
      <name val="Arial"/>
      <family val="2"/>
      <charset val="238"/>
    </font>
    <font>
      <i/>
      <strike/>
      <sz val="9"/>
      <color rgb="FFFF0000"/>
      <name val="Arial"/>
      <family val="2"/>
      <charset val="238"/>
    </font>
    <font>
      <sz val="10"/>
      <name val="Calibri"/>
      <family val="2"/>
      <charset val="238"/>
      <scheme val="minor"/>
    </font>
    <font>
      <sz val="11"/>
      <color theme="0" tint="-0.249977111117893"/>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203">
    <xf numFmtId="0" fontId="0" fillId="0" borderId="0" xfId="0"/>
    <xf numFmtId="164" fontId="10" fillId="0" borderId="0" xfId="1" applyFont="1"/>
    <xf numFmtId="164" fontId="0" fillId="0" borderId="0" xfId="0" applyNumberFormat="1"/>
    <xf numFmtId="165" fontId="0" fillId="0" borderId="0" xfId="0" applyNumberFormat="1"/>
    <xf numFmtId="166" fontId="0" fillId="0" borderId="0" xfId="0" applyNumberFormat="1"/>
    <xf numFmtId="2" fontId="0" fillId="0" borderId="0" xfId="0" applyNumberFormat="1"/>
    <xf numFmtId="1" fontId="0" fillId="0" borderId="0" xfId="0" applyNumberFormat="1"/>
    <xf numFmtId="0" fontId="11" fillId="2" borderId="0" xfId="0" applyFont="1" applyFill="1" applyAlignment="1">
      <alignment horizontal="center" vertical="center" wrapText="1"/>
    </xf>
    <xf numFmtId="0" fontId="12" fillId="3" borderId="1" xfId="0" applyFont="1" applyFill="1" applyBorder="1" applyAlignment="1">
      <alignment horizontal="center" vertical="center"/>
    </xf>
    <xf numFmtId="0" fontId="13" fillId="4" borderId="2" xfId="0" applyFont="1" applyFill="1" applyBorder="1" applyAlignment="1" applyProtection="1">
      <alignment vertical="center" wrapText="1"/>
      <protection locked="0"/>
    </xf>
    <xf numFmtId="0" fontId="13" fillId="4" borderId="3" xfId="0" applyFont="1" applyFill="1" applyBorder="1" applyAlignment="1" applyProtection="1">
      <alignment vertical="center" wrapText="1"/>
      <protection locked="0"/>
    </xf>
    <xf numFmtId="0" fontId="13" fillId="4" borderId="4" xfId="0" applyFont="1" applyFill="1" applyBorder="1" applyAlignment="1" applyProtection="1">
      <alignment vertical="center" wrapText="1"/>
      <protection locked="0"/>
    </xf>
    <xf numFmtId="0" fontId="12" fillId="2" borderId="0" xfId="0" applyFont="1" applyFill="1" applyAlignment="1">
      <alignment horizontal="left" vertical="center" wrapText="1"/>
    </xf>
    <xf numFmtId="0" fontId="12" fillId="2" borderId="0" xfId="0" applyFont="1" applyFill="1" applyAlignment="1">
      <alignment horizontal="center" vertical="center"/>
    </xf>
    <xf numFmtId="0" fontId="13" fillId="2" borderId="0" xfId="0" applyFont="1" applyFill="1" applyAlignment="1" applyProtection="1">
      <alignment vertical="center" wrapText="1"/>
      <protection locked="0"/>
    </xf>
    <xf numFmtId="0" fontId="13" fillId="0" borderId="0" xfId="0" applyFont="1"/>
    <xf numFmtId="0" fontId="14" fillId="0" borderId="0" xfId="0" applyFont="1" applyAlignment="1">
      <alignment horizontal="left" wrapText="1"/>
    </xf>
    <xf numFmtId="0" fontId="13" fillId="2" borderId="0" xfId="0" applyFont="1" applyFill="1" applyAlignment="1">
      <alignment vertical="center" wrapText="1"/>
    </xf>
    <xf numFmtId="0" fontId="11" fillId="0" borderId="0" xfId="0" applyFont="1" applyAlignment="1">
      <alignment horizontal="center" vertical="center" wrapText="1"/>
    </xf>
    <xf numFmtId="0" fontId="5" fillId="0" borderId="0" xfId="0" applyFont="1" applyAlignment="1">
      <alignment wrapText="1"/>
    </xf>
    <xf numFmtId="0" fontId="12" fillId="3" borderId="5" xfId="0" applyFont="1" applyFill="1" applyBorder="1" applyAlignment="1">
      <alignment horizontal="center" vertical="center"/>
    </xf>
    <xf numFmtId="0" fontId="13" fillId="0" borderId="0" xfId="0" applyFont="1" applyAlignment="1">
      <alignment horizontal="right" vertical="center" indent="2"/>
    </xf>
    <xf numFmtId="164" fontId="12" fillId="0" borderId="0" xfId="1" applyFont="1" applyFill="1" applyBorder="1" applyAlignment="1" applyProtection="1"/>
    <xf numFmtId="165" fontId="16" fillId="2" borderId="0" xfId="1" applyNumberFormat="1" applyFont="1" applyFill="1" applyBorder="1" applyAlignment="1" applyProtection="1"/>
    <xf numFmtId="0" fontId="12" fillId="0" borderId="0" xfId="0" applyFont="1"/>
    <xf numFmtId="14" fontId="12" fillId="4" borderId="1" xfId="0" applyNumberFormat="1" applyFont="1" applyFill="1" applyBorder="1" applyAlignment="1" applyProtection="1">
      <alignment horizontal="center" vertical="center"/>
      <protection locked="0"/>
    </xf>
    <xf numFmtId="0" fontId="17" fillId="0" borderId="0" xfId="0" applyFont="1"/>
    <xf numFmtId="0" fontId="13"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vertical="center" wrapText="1"/>
    </xf>
    <xf numFmtId="49" fontId="13" fillId="4" borderId="6" xfId="0" applyNumberFormat="1" applyFont="1" applyFill="1" applyBorder="1" applyAlignment="1" applyProtection="1">
      <alignment horizontal="left" vertical="center" wrapText="1"/>
      <protection locked="0"/>
    </xf>
    <xf numFmtId="49" fontId="13" fillId="4" borderId="7" xfId="0" applyNumberFormat="1" applyFont="1" applyFill="1" applyBorder="1" applyAlignment="1" applyProtection="1">
      <alignment horizontal="left" vertical="center" wrapText="1"/>
      <protection locked="0"/>
    </xf>
    <xf numFmtId="49" fontId="13" fillId="4" borderId="8" xfId="0" applyNumberFormat="1" applyFont="1" applyFill="1" applyBorder="1" applyAlignment="1" applyProtection="1">
      <alignment horizontal="left" vertical="center" wrapText="1"/>
      <protection locked="0"/>
    </xf>
    <xf numFmtId="0" fontId="18" fillId="0" borderId="0" xfId="0" applyFont="1"/>
    <xf numFmtId="0" fontId="18" fillId="3" borderId="1" xfId="0" applyFont="1" applyFill="1" applyBorder="1"/>
    <xf numFmtId="0" fontId="18" fillId="0" borderId="9" xfId="0" applyFont="1" applyBorder="1" applyAlignment="1" applyProtection="1">
      <alignment horizontal="center"/>
      <protection locked="0"/>
    </xf>
    <xf numFmtId="14" fontId="18" fillId="0" borderId="0" xfId="0" applyNumberFormat="1" applyFont="1"/>
    <xf numFmtId="2" fontId="18" fillId="0" borderId="0" xfId="0" applyNumberFormat="1" applyFont="1"/>
    <xf numFmtId="14" fontId="18" fillId="0" borderId="1" xfId="0" applyNumberFormat="1" applyFont="1" applyBorder="1" applyAlignment="1" applyProtection="1">
      <alignment horizontal="center"/>
      <protection locked="0"/>
    </xf>
    <xf numFmtId="0" fontId="19" fillId="0" borderId="0" xfId="0" applyFont="1"/>
    <xf numFmtId="0" fontId="18" fillId="4" borderId="1" xfId="0" applyFont="1" applyFill="1" applyBorder="1" applyAlignment="1">
      <alignment horizontal="center"/>
    </xf>
    <xf numFmtId="0" fontId="18" fillId="0" borderId="0" xfId="0" applyFont="1" applyAlignment="1">
      <alignment horizontal="center"/>
    </xf>
    <xf numFmtId="0" fontId="18" fillId="0" borderId="1" xfId="0" applyFont="1" applyBorder="1" applyAlignment="1" applyProtection="1">
      <alignment horizontal="center"/>
      <protection locked="0"/>
    </xf>
    <xf numFmtId="1" fontId="18" fillId="3" borderId="1" xfId="0" applyNumberFormat="1" applyFont="1" applyFill="1" applyBorder="1" applyAlignment="1">
      <alignment horizontal="center"/>
    </xf>
    <xf numFmtId="0" fontId="20" fillId="0" borderId="0" xfId="0" applyFont="1"/>
    <xf numFmtId="0" fontId="19" fillId="0" borderId="0" xfId="0" applyFont="1" applyAlignment="1">
      <alignment horizontal="right"/>
    </xf>
    <xf numFmtId="0" fontId="18" fillId="3" borderId="1" xfId="0" applyFont="1" applyFill="1" applyBorder="1" applyAlignment="1">
      <alignment horizontal="center"/>
    </xf>
    <xf numFmtId="0" fontId="18" fillId="4" borderId="1" xfId="0" applyFont="1" applyFill="1" applyBorder="1" applyAlignment="1" applyProtection="1">
      <alignment horizontal="center"/>
      <protection locked="0"/>
    </xf>
    <xf numFmtId="3" fontId="18" fillId="0" borderId="1" xfId="0" applyNumberFormat="1" applyFont="1" applyBorder="1" applyAlignment="1" applyProtection="1">
      <alignment horizontal="center"/>
      <protection locked="0"/>
    </xf>
    <xf numFmtId="0" fontId="18" fillId="0" borderId="1" xfId="0" applyFont="1" applyBorder="1" applyAlignment="1">
      <alignment horizontal="center"/>
    </xf>
    <xf numFmtId="0" fontId="18" fillId="0" borderId="10" xfId="0" applyFont="1" applyBorder="1" applyAlignment="1">
      <alignment horizontal="center"/>
    </xf>
    <xf numFmtId="0" fontId="18" fillId="3" borderId="11" xfId="0" applyFont="1" applyFill="1" applyBorder="1"/>
    <xf numFmtId="0" fontId="15" fillId="0" borderId="0" xfId="0" applyFont="1"/>
    <xf numFmtId="0" fontId="21" fillId="0" borderId="0" xfId="0" applyFont="1"/>
    <xf numFmtId="0" fontId="18" fillId="3" borderId="9" xfId="0" applyFont="1" applyFill="1" applyBorder="1"/>
    <xf numFmtId="0" fontId="20" fillId="0" borderId="0" xfId="0" applyFont="1" applyAlignment="1">
      <alignment horizontal="left"/>
    </xf>
    <xf numFmtId="0" fontId="18" fillId="2" borderId="0" xfId="0" applyFont="1" applyFill="1"/>
    <xf numFmtId="0" fontId="18" fillId="0" borderId="0" xfId="0" applyFont="1" applyAlignment="1">
      <alignment horizontal="right"/>
    </xf>
    <xf numFmtId="0" fontId="2" fillId="0" borderId="1" xfId="0" applyFont="1" applyBorder="1" applyAlignment="1">
      <alignment horizontal="center" vertical="center" wrapText="1"/>
    </xf>
    <xf numFmtId="0" fontId="24" fillId="0" borderId="0" xfId="0" applyFont="1"/>
    <xf numFmtId="2" fontId="24" fillId="0" borderId="0" xfId="0" applyNumberFormat="1" applyFont="1"/>
    <xf numFmtId="0" fontId="25" fillId="0" borderId="0" xfId="0" applyFont="1"/>
    <xf numFmtId="2" fontId="25" fillId="0" borderId="0" xfId="0" applyNumberFormat="1" applyFont="1"/>
    <xf numFmtId="0" fontId="8" fillId="0" borderId="0" xfId="0" applyFont="1" applyAlignment="1">
      <alignment wrapText="1"/>
    </xf>
    <xf numFmtId="0" fontId="24" fillId="0" borderId="0" xfId="0" applyFont="1" applyAlignment="1">
      <alignment vertical="top"/>
    </xf>
    <xf numFmtId="0" fontId="24" fillId="0" borderId="0" xfId="0" applyFont="1" applyAlignment="1">
      <alignment vertical="center"/>
    </xf>
    <xf numFmtId="0" fontId="12" fillId="2" borderId="0" xfId="0" applyFont="1" applyFill="1" applyAlignment="1">
      <alignment vertical="center" wrapText="1"/>
    </xf>
    <xf numFmtId="0" fontId="24" fillId="2" borderId="0" xfId="0" applyFont="1" applyFill="1" applyAlignment="1">
      <alignment vertical="center"/>
    </xf>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5" xfId="0" applyFont="1" applyFill="1" applyBorder="1" applyAlignment="1">
      <alignment horizontal="center" vertical="center" wrapText="1"/>
    </xf>
    <xf numFmtId="0" fontId="13" fillId="3" borderId="16" xfId="0" applyFont="1" applyFill="1" applyBorder="1" applyAlignment="1">
      <alignment vertical="center" wrapText="1"/>
    </xf>
    <xf numFmtId="0" fontId="14" fillId="0" borderId="0" xfId="0" applyFont="1" applyAlignment="1">
      <alignment vertical="center" wrapText="1"/>
    </xf>
    <xf numFmtId="2" fontId="24" fillId="0" borderId="0" xfId="0" applyNumberFormat="1" applyFont="1" applyAlignment="1">
      <alignment vertical="center"/>
    </xf>
    <xf numFmtId="0" fontId="23" fillId="3" borderId="17"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13" fillId="4" borderId="19" xfId="0" applyFont="1" applyFill="1" applyBorder="1" applyAlignment="1" applyProtection="1">
      <alignment vertical="center" wrapText="1"/>
      <protection locked="0"/>
    </xf>
    <xf numFmtId="9" fontId="17" fillId="2" borderId="0" xfId="2" applyFont="1" applyFill="1" applyBorder="1" applyAlignment="1">
      <alignment vertical="center" wrapText="1"/>
    </xf>
    <xf numFmtId="0" fontId="14" fillId="0" borderId="0" xfId="0" applyFont="1" applyAlignment="1">
      <alignment vertical="center"/>
    </xf>
    <xf numFmtId="0" fontId="13" fillId="4" borderId="1" xfId="0" applyFont="1" applyFill="1" applyBorder="1" applyAlignment="1" applyProtection="1">
      <alignment vertical="center" wrapText="1"/>
      <protection locked="0"/>
    </xf>
    <xf numFmtId="9" fontId="13" fillId="2" borderId="0" xfId="2" applyFont="1" applyFill="1" applyBorder="1" applyAlignment="1">
      <alignment vertical="center" wrapText="1"/>
    </xf>
    <xf numFmtId="0" fontId="23" fillId="3" borderId="20"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3" borderId="24" xfId="0" applyFont="1" applyFill="1" applyBorder="1" applyAlignment="1">
      <alignment horizontal="center" vertical="center" wrapText="1"/>
    </xf>
    <xf numFmtId="9" fontId="4" fillId="2" borderId="0" xfId="2" applyFont="1" applyFill="1" applyBorder="1" applyAlignment="1" applyProtection="1">
      <alignment vertical="center" wrapText="1"/>
    </xf>
    <xf numFmtId="0" fontId="12" fillId="0" borderId="1" xfId="0" applyFont="1" applyBorder="1" applyAlignment="1">
      <alignment horizontal="left" vertical="center" wrapText="1" indent="1"/>
    </xf>
    <xf numFmtId="0" fontId="12" fillId="0" borderId="1" xfId="0" applyFont="1" applyBorder="1" applyAlignment="1">
      <alignment horizontal="left" vertical="center" indent="1"/>
    </xf>
    <xf numFmtId="0" fontId="24" fillId="0" borderId="0" xfId="0" applyFont="1" applyAlignment="1">
      <alignment horizontal="left" indent="1"/>
    </xf>
    <xf numFmtId="0" fontId="5" fillId="0" borderId="0" xfId="0" applyFont="1" applyAlignment="1">
      <alignment horizontal="left" wrapText="1" indent="1"/>
    </xf>
    <xf numFmtId="0" fontId="5" fillId="0" borderId="0" xfId="0" applyFont="1" applyAlignment="1">
      <alignment horizontal="left" indent="1"/>
    </xf>
    <xf numFmtId="167" fontId="13" fillId="4" borderId="1" xfId="1" applyNumberFormat="1" applyFont="1" applyFill="1" applyBorder="1" applyAlignment="1" applyProtection="1">
      <alignment horizontal="right" vertical="center" indent="1"/>
      <protection locked="0"/>
    </xf>
    <xf numFmtId="167" fontId="13" fillId="5" borderId="26" xfId="1" applyNumberFormat="1" applyFont="1" applyFill="1" applyBorder="1" applyAlignment="1" applyProtection="1">
      <alignment horizontal="right" vertical="center" indent="1"/>
      <protection hidden="1"/>
    </xf>
    <xf numFmtId="167" fontId="13" fillId="5" borderId="27" xfId="1" applyNumberFormat="1" applyFont="1" applyFill="1" applyBorder="1" applyAlignment="1" applyProtection="1">
      <alignment horizontal="right" vertical="center" indent="1"/>
      <protection locked="0" hidden="1"/>
    </xf>
    <xf numFmtId="167" fontId="13" fillId="5" borderId="1" xfId="1" applyNumberFormat="1" applyFont="1" applyFill="1" applyBorder="1" applyAlignment="1" applyProtection="1">
      <alignment horizontal="right" vertical="center" indent="1"/>
      <protection locked="0" hidden="1"/>
    </xf>
    <xf numFmtId="0" fontId="13" fillId="0" borderId="0" xfId="0" applyFont="1" applyAlignment="1">
      <alignment wrapText="1"/>
    </xf>
    <xf numFmtId="0" fontId="13" fillId="0" borderId="0" xfId="0" applyFont="1" applyAlignment="1">
      <alignment horizontal="left" wrapText="1"/>
    </xf>
    <xf numFmtId="0" fontId="17" fillId="0" borderId="0" xfId="0" applyFont="1" applyAlignment="1">
      <alignment wrapText="1"/>
    </xf>
    <xf numFmtId="0" fontId="13" fillId="0" borderId="25" xfId="0" applyFont="1" applyBorder="1" applyAlignment="1">
      <alignment horizontal="left" vertical="center" wrapText="1" indent="1"/>
    </xf>
    <xf numFmtId="0" fontId="13" fillId="0" borderId="0" xfId="0" applyFont="1" applyAlignment="1">
      <alignment horizontal="left" wrapText="1" indent="1"/>
    </xf>
    <xf numFmtId="0" fontId="12" fillId="0" borderId="22" xfId="0" applyFont="1" applyBorder="1" applyAlignment="1">
      <alignment horizontal="left" vertical="center" wrapText="1" indent="1"/>
    </xf>
    <xf numFmtId="0" fontId="13" fillId="0" borderId="24" xfId="0" applyFont="1" applyBorder="1" applyAlignment="1">
      <alignment horizontal="left" wrapText="1" indent="1"/>
    </xf>
    <xf numFmtId="0" fontId="13" fillId="0" borderId="25" xfId="0" applyFont="1" applyBorder="1" applyAlignment="1">
      <alignment horizontal="left" wrapText="1" indent="1"/>
    </xf>
    <xf numFmtId="0" fontId="13" fillId="0" borderId="24" xfId="0" applyFont="1" applyBorder="1" applyAlignment="1">
      <alignment horizontal="left" vertical="center" wrapText="1" indent="1"/>
    </xf>
    <xf numFmtId="0" fontId="9" fillId="0" borderId="22" xfId="0" applyFont="1" applyBorder="1" applyAlignment="1">
      <alignment horizontal="center" vertical="center" wrapText="1"/>
    </xf>
    <xf numFmtId="2" fontId="0" fillId="0" borderId="42" xfId="0" applyNumberFormat="1" applyBorder="1"/>
    <xf numFmtId="2" fontId="0" fillId="0" borderId="10" xfId="0" applyNumberFormat="1" applyBorder="1"/>
    <xf numFmtId="2" fontId="0" fillId="0" borderId="28" xfId="0" applyNumberFormat="1" applyBorder="1"/>
    <xf numFmtId="0" fontId="0" fillId="0" borderId="44" xfId="0" applyBorder="1"/>
    <xf numFmtId="0" fontId="0" fillId="0" borderId="1" xfId="0" applyBorder="1"/>
    <xf numFmtId="2" fontId="12" fillId="3" borderId="1" xfId="0" applyNumberFormat="1" applyFont="1" applyFill="1" applyBorder="1" applyAlignment="1">
      <alignment horizontal="center" vertical="center"/>
    </xf>
    <xf numFmtId="0" fontId="5" fillId="3" borderId="1" xfId="0" applyFont="1" applyFill="1" applyBorder="1" applyAlignment="1">
      <alignment horizontal="center" wrapText="1"/>
    </xf>
    <xf numFmtId="2" fontId="0" fillId="6" borderId="0" xfId="0" applyNumberFormat="1" applyFill="1"/>
    <xf numFmtId="167" fontId="13" fillId="3" borderId="1" xfId="1" applyNumberFormat="1" applyFont="1" applyFill="1" applyBorder="1" applyAlignment="1" applyProtection="1">
      <alignment horizontal="right" vertical="center" indent="1"/>
      <protection locked="0"/>
    </xf>
    <xf numFmtId="0" fontId="2" fillId="2" borderId="0" xfId="0" applyFont="1" applyFill="1" applyAlignment="1">
      <alignment vertical="center"/>
    </xf>
    <xf numFmtId="0" fontId="2" fillId="3" borderId="16" xfId="0" applyFont="1" applyFill="1" applyBorder="1" applyAlignment="1">
      <alignment vertical="center"/>
    </xf>
    <xf numFmtId="49" fontId="13" fillId="4" borderId="16" xfId="0" applyNumberFormat="1" applyFont="1" applyFill="1" applyBorder="1" applyAlignment="1" applyProtection="1">
      <alignment horizontal="left" vertical="center" wrapText="1" indent="1"/>
      <protection locked="0"/>
    </xf>
    <xf numFmtId="0" fontId="24" fillId="2" borderId="0" xfId="0" applyFont="1" applyFill="1" applyAlignment="1">
      <alignment horizontal="left" indent="1"/>
    </xf>
    <xf numFmtId="0" fontId="13" fillId="4" borderId="16" xfId="0" applyFont="1" applyFill="1" applyBorder="1" applyAlignment="1" applyProtection="1">
      <alignment horizontal="center" vertical="center"/>
      <protection locked="0"/>
    </xf>
    <xf numFmtId="0" fontId="23" fillId="3" borderId="2" xfId="0" applyFont="1" applyFill="1" applyBorder="1" applyAlignment="1">
      <alignment horizontal="center" vertical="center" wrapText="1"/>
    </xf>
    <xf numFmtId="168" fontId="13" fillId="3" borderId="1" xfId="1" applyNumberFormat="1" applyFont="1" applyFill="1" applyBorder="1" applyAlignment="1" applyProtection="1">
      <alignment horizontal="right" vertical="center" indent="1"/>
    </xf>
    <xf numFmtId="0" fontId="28" fillId="0" borderId="0" xfId="0" applyFont="1"/>
    <xf numFmtId="0" fontId="13" fillId="4" borderId="6" xfId="0" applyFont="1" applyFill="1" applyBorder="1" applyAlignment="1" applyProtection="1">
      <alignment vertical="center" wrapText="1"/>
      <protection locked="0"/>
    </xf>
    <xf numFmtId="165" fontId="16" fillId="4" borderId="1" xfId="1" applyNumberFormat="1" applyFont="1" applyFill="1" applyBorder="1" applyAlignment="1" applyProtection="1">
      <alignment vertical="center"/>
      <protection locked="0"/>
    </xf>
    <xf numFmtId="0" fontId="13" fillId="4" borderId="7" xfId="0" applyFont="1" applyFill="1" applyBorder="1" applyAlignment="1" applyProtection="1">
      <alignment vertical="center" wrapText="1"/>
      <protection locked="0"/>
    </xf>
    <xf numFmtId="0" fontId="13" fillId="4" borderId="11" xfId="0" applyFont="1" applyFill="1" applyBorder="1" applyAlignment="1" applyProtection="1">
      <alignment vertical="center" wrapText="1"/>
      <protection locked="0"/>
    </xf>
    <xf numFmtId="0" fontId="13" fillId="4" borderId="8" xfId="0" applyFont="1" applyFill="1" applyBorder="1" applyAlignment="1" applyProtection="1">
      <alignment vertical="center" wrapText="1"/>
      <protection locked="0"/>
    </xf>
    <xf numFmtId="49" fontId="18" fillId="0" borderId="1" xfId="0" applyNumberFormat="1" applyFont="1" applyBorder="1" applyAlignment="1" applyProtection="1">
      <alignment horizontal="center"/>
      <protection locked="0"/>
    </xf>
    <xf numFmtId="1" fontId="4" fillId="7" borderId="6" xfId="2" applyNumberFormat="1" applyFont="1" applyFill="1" applyBorder="1" applyAlignment="1" applyProtection="1">
      <alignment vertical="center" wrapText="1"/>
      <protection locked="0"/>
    </xf>
    <xf numFmtId="1" fontId="4" fillId="7" borderId="7" xfId="2" applyNumberFormat="1" applyFont="1" applyFill="1" applyBorder="1" applyAlignment="1" applyProtection="1">
      <alignment vertical="center" wrapText="1"/>
      <protection locked="0"/>
    </xf>
    <xf numFmtId="1" fontId="4" fillId="7" borderId="8" xfId="2" applyNumberFormat="1" applyFont="1" applyFill="1" applyBorder="1" applyAlignment="1" applyProtection="1">
      <alignment vertical="center" wrapText="1"/>
      <protection locked="0"/>
    </xf>
    <xf numFmtId="0" fontId="24" fillId="0" borderId="27" xfId="0" applyFont="1" applyBorder="1" applyAlignment="1">
      <alignment horizontal="center"/>
    </xf>
    <xf numFmtId="0" fontId="24" fillId="0" borderId="5" xfId="0" applyFont="1" applyBorder="1" applyAlignment="1">
      <alignment horizontal="center"/>
    </xf>
    <xf numFmtId="0" fontId="13" fillId="4" borderId="27" xfId="0" applyFont="1" applyFill="1" applyBorder="1" applyAlignment="1" applyProtection="1">
      <alignment horizontal="left" vertical="center" wrapText="1" indent="1"/>
      <protection locked="0"/>
    </xf>
    <xf numFmtId="0" fontId="13" fillId="4" borderId="5" xfId="0" applyFont="1" applyFill="1" applyBorder="1" applyAlignment="1" applyProtection="1">
      <alignment horizontal="left" vertical="center" wrapText="1" indent="1"/>
      <protection locked="0"/>
    </xf>
    <xf numFmtId="0" fontId="13" fillId="3" borderId="1" xfId="0" applyFont="1" applyFill="1" applyBorder="1" applyAlignment="1">
      <alignment horizontal="center" vertical="center" wrapText="1"/>
    </xf>
    <xf numFmtId="0" fontId="6" fillId="0" borderId="0" xfId="0" applyFont="1" applyAlignment="1">
      <alignment horizontal="left" vertical="center" wrapText="1" indent="1"/>
    </xf>
    <xf numFmtId="0" fontId="1" fillId="0" borderId="0" xfId="0" applyFont="1" applyAlignment="1">
      <alignment horizontal="right" vertical="center" indent="1"/>
    </xf>
    <xf numFmtId="0" fontId="2" fillId="0" borderId="0" xfId="0" applyFont="1" applyAlignment="1">
      <alignment wrapText="1"/>
    </xf>
    <xf numFmtId="0" fontId="16" fillId="0" borderId="0" xfId="0" applyFont="1" applyAlignment="1">
      <alignment horizontal="left" vertical="top" wrapText="1" indent="1"/>
    </xf>
    <xf numFmtId="0" fontId="26" fillId="0" borderId="26" xfId="0" applyFont="1" applyBorder="1" applyAlignment="1">
      <alignment horizontal="center"/>
    </xf>
    <xf numFmtId="0" fontId="26" fillId="0" borderId="5" xfId="0" applyFont="1" applyBorder="1" applyAlignment="1">
      <alignment horizontal="center"/>
    </xf>
    <xf numFmtId="0" fontId="22" fillId="2" borderId="26" xfId="0" applyFont="1" applyFill="1" applyBorder="1" applyAlignment="1">
      <alignment horizontal="center"/>
    </xf>
    <xf numFmtId="0" fontId="22" fillId="2" borderId="5" xfId="0" applyFont="1" applyFill="1" applyBorder="1" applyAlignment="1">
      <alignment horizontal="center"/>
    </xf>
    <xf numFmtId="165" fontId="7" fillId="2" borderId="26" xfId="1" applyNumberFormat="1" applyFont="1" applyFill="1" applyBorder="1" applyAlignment="1" applyProtection="1">
      <alignment horizontal="center"/>
    </xf>
    <xf numFmtId="165" fontId="7" fillId="2" borderId="5" xfId="1" applyNumberFormat="1" applyFont="1" applyFill="1" applyBorder="1" applyAlignment="1" applyProtection="1">
      <alignment horizontal="center"/>
    </xf>
    <xf numFmtId="0" fontId="2" fillId="3" borderId="36" xfId="0" applyFont="1" applyFill="1" applyBorder="1" applyAlignment="1">
      <alignment vertical="center"/>
    </xf>
    <xf numFmtId="0" fontId="2" fillId="3" borderId="40" xfId="0" applyFont="1" applyFill="1" applyBorder="1" applyAlignment="1">
      <alignment vertical="center"/>
    </xf>
    <xf numFmtId="0" fontId="2" fillId="3" borderId="37" xfId="0" applyFont="1" applyFill="1" applyBorder="1" applyAlignment="1">
      <alignment vertical="center"/>
    </xf>
    <xf numFmtId="0" fontId="12" fillId="0" borderId="0" xfId="0" applyFont="1" applyAlignment="1">
      <alignment horizontal="center" wrapText="1"/>
    </xf>
    <xf numFmtId="0" fontId="13" fillId="4" borderId="36" xfId="0" applyFont="1" applyFill="1" applyBorder="1" applyAlignment="1" applyProtection="1">
      <alignment horizontal="center" vertical="center" wrapText="1"/>
      <protection locked="0"/>
    </xf>
    <xf numFmtId="0" fontId="13" fillId="4" borderId="40" xfId="0" applyFont="1" applyFill="1" applyBorder="1" applyAlignment="1" applyProtection="1">
      <alignment horizontal="center" vertical="center" wrapText="1"/>
      <protection locked="0"/>
    </xf>
    <xf numFmtId="0" fontId="13" fillId="4" borderId="37" xfId="0" applyFont="1" applyFill="1" applyBorder="1" applyAlignment="1" applyProtection="1">
      <alignment horizontal="center" vertical="center" wrapText="1"/>
      <protection locked="0"/>
    </xf>
    <xf numFmtId="0" fontId="23" fillId="3" borderId="36" xfId="0" applyFont="1" applyFill="1" applyBorder="1" applyAlignment="1">
      <alignment horizontal="center" vertical="center" wrapText="1"/>
    </xf>
    <xf numFmtId="0" fontId="23" fillId="3" borderId="37"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6" xfId="0" applyFont="1" applyFill="1" applyBorder="1" applyAlignment="1">
      <alignment horizontal="center" vertical="center"/>
    </xf>
    <xf numFmtId="0" fontId="12" fillId="3" borderId="8" xfId="0" applyFont="1" applyFill="1" applyBorder="1" applyAlignment="1">
      <alignment horizontal="center" vertical="center"/>
    </xf>
    <xf numFmtId="0" fontId="23" fillId="3" borderId="47"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35" xfId="0" applyFont="1" applyFill="1" applyBorder="1" applyAlignment="1">
      <alignment horizontal="center" vertical="center" wrapText="1"/>
    </xf>
    <xf numFmtId="9" fontId="17" fillId="2" borderId="10" xfId="2" applyFont="1" applyFill="1" applyBorder="1" applyAlignment="1">
      <alignment vertical="center" wrapText="1"/>
    </xf>
    <xf numFmtId="0" fontId="24" fillId="0" borderId="0" xfId="0" applyFont="1" applyAlignment="1">
      <alignment vertical="center" wrapText="1"/>
    </xf>
    <xf numFmtId="0" fontId="12" fillId="3" borderId="29" xfId="0" applyFont="1" applyFill="1" applyBorder="1" applyAlignment="1">
      <alignment horizontal="center" vertical="center"/>
    </xf>
    <xf numFmtId="0" fontId="12" fillId="3" borderId="30" xfId="0" applyFont="1" applyFill="1" applyBorder="1" applyAlignment="1">
      <alignment horizontal="center" vertical="center"/>
    </xf>
    <xf numFmtId="0" fontId="23" fillId="3" borderId="33" xfId="0" applyFont="1" applyFill="1" applyBorder="1" applyAlignment="1">
      <alignment horizontal="center" vertical="center" wrapText="1"/>
    </xf>
    <xf numFmtId="0" fontId="23" fillId="3" borderId="34"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12" fillId="3" borderId="36" xfId="0" applyFont="1" applyFill="1" applyBorder="1" applyAlignment="1">
      <alignment horizontal="left" vertical="center" wrapText="1"/>
    </xf>
    <xf numFmtId="0" fontId="12" fillId="3" borderId="37" xfId="0" applyFont="1" applyFill="1" applyBorder="1" applyAlignment="1">
      <alignment horizontal="left" vertical="center" wrapText="1"/>
    </xf>
    <xf numFmtId="0" fontId="23" fillId="3" borderId="38"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3" fillId="0" borderId="0" xfId="0" applyFont="1" applyAlignment="1">
      <alignment horizontal="center" vertical="center" wrapText="1"/>
    </xf>
    <xf numFmtId="0" fontId="12" fillId="3" borderId="36"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7" fillId="0" borderId="0" xfId="0" applyFont="1" applyAlignment="1">
      <alignment wrapText="1"/>
    </xf>
    <xf numFmtId="0" fontId="13" fillId="0" borderId="0" xfId="0" applyFont="1" applyAlignment="1">
      <alignment wrapText="1"/>
    </xf>
    <xf numFmtId="0" fontId="25" fillId="0" borderId="0" xfId="0" applyFont="1" applyAlignment="1">
      <alignment wrapText="1"/>
    </xf>
    <xf numFmtId="0" fontId="25" fillId="0" borderId="0" xfId="0" applyFont="1"/>
    <xf numFmtId="0" fontId="18" fillId="0" borderId="27" xfId="0" applyFont="1" applyBorder="1" applyAlignment="1" applyProtection="1">
      <alignment horizontal="center"/>
      <protection locked="0"/>
    </xf>
    <xf numFmtId="0" fontId="18" fillId="0" borderId="26" xfId="0" applyFont="1" applyBorder="1" applyAlignment="1" applyProtection="1">
      <alignment horizontal="center"/>
      <protection locked="0"/>
    </xf>
    <xf numFmtId="0" fontId="18" fillId="0" borderId="5" xfId="0" applyFont="1" applyBorder="1" applyAlignment="1" applyProtection="1">
      <alignment horizontal="center"/>
      <protection locked="0"/>
    </xf>
    <xf numFmtId="0" fontId="18" fillId="4" borderId="1" xfId="0" applyFont="1" applyFill="1" applyBorder="1" applyAlignment="1">
      <alignment horizontal="center"/>
    </xf>
    <xf numFmtId="0" fontId="18" fillId="0" borderId="42" xfId="0" applyFont="1" applyBorder="1" applyAlignment="1" applyProtection="1">
      <alignment horizontal="left" vertical="top" wrapText="1"/>
      <protection locked="0"/>
    </xf>
    <xf numFmtId="0" fontId="18" fillId="0" borderId="41" xfId="0" applyFont="1" applyBorder="1" applyAlignment="1" applyProtection="1">
      <alignment horizontal="left" vertical="top" wrapText="1"/>
      <protection locked="0"/>
    </xf>
    <xf numFmtId="0" fontId="18" fillId="0" borderId="43"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28" xfId="0" applyFont="1" applyBorder="1" applyAlignment="1" applyProtection="1">
      <alignment horizontal="left" vertical="top" wrapText="1"/>
      <protection locked="0"/>
    </xf>
    <xf numFmtId="0" fontId="18" fillId="0" borderId="44" xfId="0" applyFont="1" applyBorder="1" applyAlignment="1" applyProtection="1">
      <alignment horizontal="left" vertical="top" wrapText="1"/>
      <protection locked="0"/>
    </xf>
    <xf numFmtId="0" fontId="18" fillId="0" borderId="45" xfId="0" applyFont="1" applyBorder="1" applyAlignment="1" applyProtection="1">
      <alignment horizontal="left" vertical="top" wrapText="1"/>
      <protection locked="0"/>
    </xf>
    <xf numFmtId="0" fontId="18" fillId="0" borderId="46" xfId="0" applyFont="1" applyBorder="1" applyAlignment="1" applyProtection="1">
      <alignment horizontal="left" vertical="top" wrapText="1"/>
      <protection locked="0"/>
    </xf>
    <xf numFmtId="0" fontId="18" fillId="0" borderId="0" xfId="0" applyFont="1" applyAlignment="1">
      <alignment horizontal="center"/>
    </xf>
    <xf numFmtId="0" fontId="27" fillId="0" borderId="0" xfId="0" applyFont="1" applyAlignment="1">
      <alignment vertical="top" wrapText="1"/>
    </xf>
    <xf numFmtId="0" fontId="18" fillId="0" borderId="0" xfId="0" applyFont="1" applyAlignment="1">
      <alignment vertical="top"/>
    </xf>
  </cellXfs>
  <cellStyles count="3">
    <cellStyle name="Čárka" xfId="1" builtinId="3"/>
    <cellStyle name="Normální" xfId="0" builtinId="0"/>
    <cellStyle name="Procenta" xfId="2" builtinId="5"/>
  </cellStyles>
  <dxfs count="1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ont>
        <color theme="0" tint="-0.14996795556505021"/>
      </font>
    </dxf>
    <dxf>
      <font>
        <color rgb="FFFF0000"/>
      </font>
      <fill>
        <patternFill>
          <bgColor theme="9" tint="0.79998168889431442"/>
        </patternFill>
      </fill>
    </dxf>
    <dxf>
      <font>
        <color theme="0" tint="-0.1499679555650502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mzrb.cz/file/161/download/CMZRB_Prohlaseni_velikost_podni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HLÁŠENÍ"/>
      <sheetName val="SKUPINA"/>
      <sheetName val="Údaje za jednotlivé podniky (2"/>
      <sheetName val="List1"/>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A86"/>
  <sheetViews>
    <sheetView showGridLines="0" tabSelected="1" zoomScale="140" zoomScaleNormal="140" zoomScaleSheetLayoutView="85" zoomScalePageLayoutView="115" workbookViewId="0">
      <selection activeCell="B3" sqref="B3:D3"/>
    </sheetView>
  </sheetViews>
  <sheetFormatPr baseColWidth="10" defaultColWidth="9.1640625" defaultRowHeight="14" x14ac:dyDescent="0.15"/>
  <cols>
    <col min="1" max="1" width="39.5" style="59" customWidth="1"/>
    <col min="2" max="2" width="17.83203125" style="59" customWidth="1"/>
    <col min="3" max="3" width="16.33203125" style="59" customWidth="1"/>
    <col min="4" max="4" width="15" style="59" customWidth="1"/>
    <col min="5" max="6" width="11.5" style="59" hidden="1" customWidth="1"/>
    <col min="7" max="7" width="13.5" style="59" hidden="1" customWidth="1"/>
    <col min="8" max="8" width="18.5" style="59" hidden="1" customWidth="1"/>
    <col min="9" max="9" width="11.83203125" style="59" hidden="1" customWidth="1"/>
    <col min="10" max="10" width="11.6640625" style="59" hidden="1" customWidth="1"/>
    <col min="11" max="11" width="18.5" style="59" hidden="1" customWidth="1"/>
    <col min="12" max="12" width="11.83203125" style="59" hidden="1" customWidth="1"/>
    <col min="13" max="13" width="11.83203125" style="59" customWidth="1"/>
    <col min="14" max="16" width="9.1640625" style="59" customWidth="1"/>
    <col min="17" max="24" width="9.1640625" style="59"/>
    <col min="25" max="27" width="9.5" style="59" bestFit="1" customWidth="1"/>
    <col min="28" max="16384" width="9.1640625" style="59"/>
  </cols>
  <sheetData>
    <row r="1" spans="1:27" ht="24" customHeight="1" x14ac:dyDescent="0.15">
      <c r="A1" s="141" t="s">
        <v>0</v>
      </c>
      <c r="B1" s="141"/>
      <c r="C1" s="141"/>
      <c r="D1" s="141"/>
    </row>
    <row r="2" spans="1:27" ht="15" thickBot="1" x14ac:dyDescent="0.2">
      <c r="D2" s="91"/>
    </row>
    <row r="3" spans="1:27" ht="16.5" customHeight="1" thickBot="1" x14ac:dyDescent="0.2">
      <c r="A3" s="118" t="s">
        <v>1</v>
      </c>
      <c r="B3" s="153"/>
      <c r="C3" s="154"/>
      <c r="D3" s="155"/>
    </row>
    <row r="4" spans="1:27" ht="16.5" customHeight="1" thickBot="1" x14ac:dyDescent="0.2">
      <c r="B4" s="117"/>
      <c r="C4" s="117"/>
      <c r="D4" s="120"/>
    </row>
    <row r="5" spans="1:27" ht="16.5" customHeight="1" thickBot="1" x14ac:dyDescent="0.2">
      <c r="A5" s="149" t="s">
        <v>2</v>
      </c>
      <c r="B5" s="150"/>
      <c r="C5" s="151"/>
      <c r="D5" s="119"/>
    </row>
    <row r="6" spans="1:27" ht="16.5" customHeight="1" thickBot="1" x14ac:dyDescent="0.2">
      <c r="A6" s="149" t="s">
        <v>3</v>
      </c>
      <c r="B6" s="150"/>
      <c r="C6" s="151"/>
      <c r="D6" s="119"/>
    </row>
    <row r="7" spans="1:27" ht="17.25" customHeight="1" thickBot="1" x14ac:dyDescent="0.2">
      <c r="A7" s="149" t="s">
        <v>4</v>
      </c>
      <c r="B7" s="150"/>
      <c r="C7" s="151"/>
      <c r="D7" s="121"/>
      <c r="Q7" s="61"/>
      <c r="R7" s="61"/>
      <c r="S7" s="61"/>
      <c r="T7" s="61"/>
      <c r="U7" s="61"/>
      <c r="V7" s="61"/>
      <c r="W7" s="61"/>
      <c r="X7" s="61"/>
      <c r="Y7" s="62"/>
      <c r="Z7" s="62"/>
      <c r="AA7" s="60"/>
    </row>
    <row r="8" spans="1:27" ht="15.75" customHeight="1" x14ac:dyDescent="0.15">
      <c r="A8" s="16"/>
      <c r="B8" s="16"/>
      <c r="C8" s="16"/>
      <c r="Y8" s="60"/>
      <c r="Z8" s="60"/>
      <c r="AA8" s="60"/>
    </row>
    <row r="9" spans="1:27" ht="17.25" customHeight="1" x14ac:dyDescent="0.15">
      <c r="A9" s="152" t="s">
        <v>5</v>
      </c>
      <c r="B9" s="152"/>
      <c r="C9" s="152"/>
      <c r="D9" s="152"/>
      <c r="Y9" s="60"/>
      <c r="Z9" s="60"/>
      <c r="AA9" s="60"/>
    </row>
    <row r="10" spans="1:27" ht="14.25" customHeight="1" x14ac:dyDescent="0.15">
      <c r="A10" s="16"/>
      <c r="B10" s="16"/>
      <c r="C10" s="16"/>
      <c r="Y10" s="60"/>
      <c r="Z10" s="60"/>
      <c r="AA10" s="60"/>
    </row>
    <row r="11" spans="1:27" s="15" customFormat="1" ht="20.25" customHeight="1" x14ac:dyDescent="0.15">
      <c r="A11" s="58" t="s">
        <v>6</v>
      </c>
      <c r="B11" s="20" t="str">
        <f>IF(D7="","",D7)</f>
        <v/>
      </c>
      <c r="C11" s="8" t="str">
        <f>IF(B11="","",B11-1)</f>
        <v/>
      </c>
      <c r="D11" s="8" t="str">
        <f>IF(B24&lt;&gt;C24,C11-1,"")</f>
        <v/>
      </c>
    </row>
    <row r="12" spans="1:27" s="15" customFormat="1" ht="12" x14ac:dyDescent="0.15">
      <c r="A12" s="24"/>
      <c r="B12" s="143"/>
      <c r="C12" s="143"/>
      <c r="D12" s="144"/>
    </row>
    <row r="13" spans="1:27" s="15" customFormat="1" ht="31.5" customHeight="1" x14ac:dyDescent="0.15">
      <c r="A13" s="89" t="s">
        <v>7</v>
      </c>
      <c r="B13" s="94"/>
      <c r="C13" s="94"/>
      <c r="D13" s="116"/>
      <c r="Q13" s="26"/>
    </row>
    <row r="14" spans="1:27" s="15" customFormat="1" ht="31.5" customHeight="1" x14ac:dyDescent="0.15">
      <c r="A14" s="89" t="s">
        <v>8</v>
      </c>
      <c r="B14" s="94"/>
      <c r="C14" s="94"/>
      <c r="D14" s="116"/>
      <c r="Q14" s="26"/>
    </row>
    <row r="15" spans="1:27" s="15" customFormat="1" ht="31.5" customHeight="1" x14ac:dyDescent="0.15">
      <c r="A15" s="89" t="s">
        <v>9</v>
      </c>
      <c r="B15" s="94"/>
      <c r="C15" s="94"/>
      <c r="D15" s="116"/>
      <c r="Q15" s="26"/>
    </row>
    <row r="16" spans="1:27" s="15" customFormat="1" ht="9.75" customHeight="1" x14ac:dyDescent="0.15">
      <c r="A16" s="21"/>
      <c r="B16" s="147"/>
      <c r="C16" s="147"/>
      <c r="D16" s="148"/>
      <c r="N16" s="26"/>
      <c r="O16" s="26"/>
    </row>
    <row r="17" spans="1:23" s="15" customFormat="1" ht="19.5" customHeight="1" x14ac:dyDescent="0.15">
      <c r="A17" s="89" t="s">
        <v>10</v>
      </c>
      <c r="B17" s="95" t="str">
        <f>IF(B13="","",B13+SKUPINA!D6)</f>
        <v/>
      </c>
      <c r="C17" s="96" t="str">
        <f>IF(C13="","",C13+SKUPINA!M6)</f>
        <v/>
      </c>
      <c r="D17" s="97" t="str">
        <f>IF(D13="","",D13+SKUPINA!W6)</f>
        <v/>
      </c>
      <c r="Q17" s="26"/>
    </row>
    <row r="18" spans="1:23" s="15" customFormat="1" ht="19.5" customHeight="1" x14ac:dyDescent="0.15">
      <c r="A18" s="90" t="s">
        <v>11</v>
      </c>
      <c r="B18" s="95" t="str">
        <f>IF(B14="","",B14+SKUPINA!E6)</f>
        <v/>
      </c>
      <c r="C18" s="97" t="str">
        <f>IF(C14="","",C14+SKUPINA!N6)</f>
        <v/>
      </c>
      <c r="D18" s="97" t="str">
        <f>IF(D14="","",D14+SKUPINA!X6)</f>
        <v/>
      </c>
      <c r="Q18" s="26"/>
      <c r="R18" s="26"/>
      <c r="S18" s="26"/>
      <c r="T18" s="26"/>
      <c r="U18" s="26"/>
    </row>
    <row r="19" spans="1:23" s="15" customFormat="1" ht="19.5" customHeight="1" x14ac:dyDescent="0.15">
      <c r="A19" s="90" t="s">
        <v>12</v>
      </c>
      <c r="B19" s="95" t="str">
        <f>IF(B15="","",B15+SKUPINA!F6)</f>
        <v/>
      </c>
      <c r="C19" s="97" t="str">
        <f>IF(C15="","",C15+SKUPINA!O6)</f>
        <v/>
      </c>
      <c r="D19" s="97" t="str">
        <f>IF(D15="","",D15+SKUPINA!Y6)</f>
        <v/>
      </c>
      <c r="Q19" s="26"/>
      <c r="R19" s="26"/>
      <c r="S19" s="26"/>
      <c r="T19" s="26"/>
      <c r="U19" s="26"/>
      <c r="V19" s="26"/>
      <c r="W19" s="26"/>
    </row>
    <row r="20" spans="1:23" s="15" customFormat="1" ht="16.5" customHeight="1" x14ac:dyDescent="0.15">
      <c r="A20" s="21"/>
      <c r="B20" s="145" t="s">
        <v>13</v>
      </c>
      <c r="C20" s="145"/>
      <c r="D20" s="146"/>
    </row>
    <row r="21" spans="1:23" s="15" customFormat="1" ht="19.5" customHeight="1" x14ac:dyDescent="0.15">
      <c r="A21" s="90" t="s">
        <v>14</v>
      </c>
      <c r="B21" s="123" t="str">
        <f>IFERROR(IF($B$11=2020,B18/'Výpočty MSP'!$C$9,B18/'Výpočty MSP'!$C$10),"")</f>
        <v/>
      </c>
      <c r="C21" s="123" t="str">
        <f>IFERROR(IF($C$11=2019,C18/'Výpočty MSP'!$C$10,C18/'Výpočty MSP'!$C$11),"")</f>
        <v/>
      </c>
      <c r="D21" s="123" t="str">
        <f>IFERROR(IF($D$11=2018,D18/'Výpočty MSP'!$C$11,D18/'Výpočty MSP'!$C$12),"")</f>
        <v/>
      </c>
    </row>
    <row r="22" spans="1:23" s="15" customFormat="1" ht="19.5" customHeight="1" x14ac:dyDescent="0.15">
      <c r="A22" s="90" t="s">
        <v>15</v>
      </c>
      <c r="B22" s="123" t="str">
        <f>IFERROR(IF($B$11=2020,B19/'Výpočty MSP'!$C$9,B19/'Výpočty MSP'!$C$10),"")</f>
        <v/>
      </c>
      <c r="C22" s="123" t="str">
        <f>IFERROR(IF($C$11=2019,C19/'Výpočty MSP'!$C$10,C19/'Výpočty MSP'!$C$11),"")</f>
        <v/>
      </c>
      <c r="D22" s="123" t="str">
        <f>IFERROR(IF($D$11=2018,D19/'Výpočty MSP'!$C$11,D19/'Výpočty MSP'!$C$12),"")</f>
        <v/>
      </c>
    </row>
    <row r="23" spans="1:23" s="15" customFormat="1" ht="5.25" customHeight="1" x14ac:dyDescent="0.15">
      <c r="A23" s="21"/>
      <c r="B23" s="22"/>
      <c r="C23" s="22"/>
      <c r="D23" s="22"/>
    </row>
    <row r="24" spans="1:23" s="15" customFormat="1" ht="19.5" customHeight="1" x14ac:dyDescent="0.15">
      <c r="B24" s="113" t="str">
        <f>IF(B13="","",G48)</f>
        <v/>
      </c>
      <c r="C24" s="113" t="str">
        <f>IF(C13="","",H48)</f>
        <v/>
      </c>
      <c r="D24" s="113" t="str">
        <f>IF(B24=C24,"",I48)</f>
        <v/>
      </c>
      <c r="F24" s="15" t="str">
        <f>IF(OR(AND($B$24="drobný",$C$24="malý"),AND($B$24="malý",$C$24="drobný")),"malý",$G$50)</f>
        <v/>
      </c>
      <c r="Q24" s="26"/>
    </row>
    <row r="25" spans="1:23" ht="7.5" customHeight="1" x14ac:dyDescent="0.15">
      <c r="A25" s="63"/>
      <c r="B25" s="23"/>
      <c r="C25" s="23"/>
      <c r="D25" s="23"/>
    </row>
    <row r="26" spans="1:23" ht="24" customHeight="1" x14ac:dyDescent="0.15">
      <c r="A26" s="92" t="s">
        <v>16</v>
      </c>
      <c r="B26" s="114" t="str">
        <f>IF(OR(AND($B$24="DROBNÝ",$C$24="MALÝ"),AND($B$24="MALÝ",$C$24="DROBNÝ")),"MALÝ",$G$50)</f>
        <v/>
      </c>
      <c r="C26" s="93" t="s">
        <v>17</v>
      </c>
      <c r="D26" s="19"/>
      <c r="M26" s="60"/>
    </row>
    <row r="27" spans="1:23" s="64" customFormat="1" ht="25.5" customHeight="1" x14ac:dyDescent="0.2">
      <c r="A27" s="142" t="s">
        <v>18</v>
      </c>
      <c r="B27" s="142"/>
      <c r="C27" s="142"/>
      <c r="D27" s="142"/>
    </row>
    <row r="28" spans="1:23" ht="14.25" customHeight="1" x14ac:dyDescent="0.15">
      <c r="A28" s="92" t="s">
        <v>19</v>
      </c>
      <c r="B28" s="92"/>
      <c r="C28" s="92"/>
      <c r="D28" s="92"/>
    </row>
    <row r="29" spans="1:23" s="65" customFormat="1" ht="25.5" customHeight="1" x14ac:dyDescent="0.2">
      <c r="A29" s="139" t="s">
        <v>20</v>
      </c>
      <c r="B29" s="139"/>
      <c r="C29" s="139"/>
      <c r="D29" s="139"/>
    </row>
    <row r="30" spans="1:23" s="65" customFormat="1" ht="24.75" customHeight="1" x14ac:dyDescent="0.2">
      <c r="A30" s="139" t="s">
        <v>21</v>
      </c>
      <c r="B30" s="139"/>
      <c r="C30" s="139"/>
      <c r="D30" s="139"/>
    </row>
    <row r="31" spans="1:23" ht="44.25" customHeight="1" x14ac:dyDescent="0.15">
      <c r="A31" s="139" t="s">
        <v>22</v>
      </c>
      <c r="B31" s="139"/>
      <c r="C31" s="139"/>
      <c r="D31" s="139"/>
    </row>
    <row r="32" spans="1:23" ht="18.75" customHeight="1" x14ac:dyDescent="0.15">
      <c r="A32" s="140" t="s">
        <v>23</v>
      </c>
      <c r="B32" s="140"/>
      <c r="C32" s="140"/>
      <c r="D32" s="25"/>
    </row>
    <row r="33" spans="1:12" ht="5.25" customHeight="1" x14ac:dyDescent="0.15">
      <c r="A33" s="27"/>
      <c r="B33" s="27"/>
      <c r="C33" s="27"/>
      <c r="H33" s="60"/>
      <c r="I33" s="60"/>
      <c r="J33" s="60"/>
    </row>
    <row r="34" spans="1:12" ht="26.25" customHeight="1" x14ac:dyDescent="0.15">
      <c r="A34" s="138" t="s">
        <v>24</v>
      </c>
      <c r="B34" s="138"/>
      <c r="C34" s="138" t="s">
        <v>25</v>
      </c>
      <c r="D34" s="138"/>
      <c r="H34" s="60"/>
      <c r="I34" s="60"/>
      <c r="J34" s="60"/>
    </row>
    <row r="35" spans="1:12" ht="36" customHeight="1" x14ac:dyDescent="0.15">
      <c r="A35" s="136"/>
      <c r="B35" s="137"/>
      <c r="C35" s="134"/>
      <c r="D35" s="135"/>
      <c r="H35" s="60"/>
      <c r="I35" s="60"/>
      <c r="J35" s="60"/>
      <c r="K35" s="60"/>
    </row>
    <row r="36" spans="1:12" ht="36" customHeight="1" x14ac:dyDescent="0.15">
      <c r="A36" s="136"/>
      <c r="B36" s="137"/>
      <c r="C36" s="134"/>
      <c r="D36" s="135"/>
      <c r="H36" s="60"/>
      <c r="I36" s="60"/>
      <c r="J36" s="60"/>
      <c r="K36" s="60"/>
    </row>
    <row r="37" spans="1:12" ht="36" customHeight="1" x14ac:dyDescent="0.15">
      <c r="A37" s="136"/>
      <c r="B37" s="137"/>
      <c r="C37" s="134"/>
      <c r="D37" s="135"/>
      <c r="H37" s="60"/>
    </row>
    <row r="38" spans="1:12" ht="15" x14ac:dyDescent="0.2">
      <c r="E38"/>
      <c r="F38"/>
      <c r="G38" s="108" t="str">
        <f>IF(B17="","",IF(B17&gt;=250,"4",IF(B17&gt;=50,"3",IF(B17&lt;10,"1","2"))))</f>
        <v/>
      </c>
      <c r="H38" s="108" t="str">
        <f>IF(C17="","",IF(C17&gt;=250,"4",IF(C17&gt;=50,"3",IF(C17&lt;10,"1","2"))))</f>
        <v/>
      </c>
      <c r="I38" s="108" t="str">
        <f>IF(D17="","",IF(D17&gt;=250,"4",IF(D17&gt;=50,"3",IF(D17&lt;10,"1","2"))))</f>
        <v/>
      </c>
      <c r="J38" s="5" t="str">
        <f>IFERROR(VALUE(G38),"")</f>
        <v/>
      </c>
      <c r="K38" s="5" t="str">
        <f>IFERROR(VALUE(H38),"")</f>
        <v/>
      </c>
      <c r="L38" s="5" t="str">
        <f>IFERROR(VALUE(I38),"")</f>
        <v/>
      </c>
    </row>
    <row r="39" spans="1:12" ht="15" x14ac:dyDescent="0.2">
      <c r="E39" t="b">
        <v>1</v>
      </c>
      <c r="F39" t="b">
        <v>1</v>
      </c>
      <c r="G39" s="109"/>
      <c r="H39" s="5"/>
      <c r="I39" s="110"/>
      <c r="J39" s="5">
        <f t="shared" ref="J39:L42" si="0">VALUE(G39)</f>
        <v>0</v>
      </c>
      <c r="K39" s="5">
        <f t="shared" si="0"/>
        <v>0</v>
      </c>
      <c r="L39" s="5">
        <f t="shared" si="0"/>
        <v>0</v>
      </c>
    </row>
    <row r="40" spans="1:12" ht="15" x14ac:dyDescent="0.2">
      <c r="E40" t="b">
        <v>1</v>
      </c>
      <c r="F40" t="b">
        <v>1</v>
      </c>
      <c r="G40" s="109"/>
      <c r="H40" s="5"/>
      <c r="I40" s="110"/>
      <c r="J40" s="5">
        <f t="shared" si="0"/>
        <v>0</v>
      </c>
      <c r="K40" s="5">
        <f t="shared" si="0"/>
        <v>0</v>
      </c>
      <c r="L40" s="5">
        <f t="shared" si="0"/>
        <v>0</v>
      </c>
    </row>
    <row r="41" spans="1:12" ht="15.75" customHeight="1" x14ac:dyDescent="0.2">
      <c r="E41"/>
      <c r="F41"/>
      <c r="G41" s="109"/>
      <c r="H41" s="5"/>
      <c r="I41" s="110"/>
      <c r="J41" s="5">
        <f t="shared" si="0"/>
        <v>0</v>
      </c>
      <c r="K41" s="5">
        <f t="shared" si="0"/>
        <v>0</v>
      </c>
      <c r="L41" s="5">
        <f t="shared" si="0"/>
        <v>0</v>
      </c>
    </row>
    <row r="42" spans="1:12" ht="15" x14ac:dyDescent="0.2">
      <c r="E42"/>
      <c r="F42"/>
      <c r="G42" s="109"/>
      <c r="H42" s="5"/>
      <c r="I42" s="110"/>
      <c r="J42" s="5">
        <f t="shared" si="0"/>
        <v>0</v>
      </c>
      <c r="K42" s="5">
        <f t="shared" si="0"/>
        <v>0</v>
      </c>
      <c r="L42" s="5">
        <f t="shared" si="0"/>
        <v>0</v>
      </c>
    </row>
    <row r="43" spans="1:12" ht="15" x14ac:dyDescent="0.2">
      <c r="E43"/>
      <c r="F43"/>
      <c r="G43" s="108" t="str">
        <f>IF(B19="","",IF(B22&gt;=50000,"4",IF(B22&gt;=10000,"3",IF(B22&lt;2000,"1","2"))))</f>
        <v/>
      </c>
      <c r="H43" s="108" t="str">
        <f>IF(C19="","",IF(C22&gt;=50000,"4",IF(C22&gt;=10000,"3",IF(C22&lt;2000,"1","2"))))</f>
        <v/>
      </c>
      <c r="I43" s="108" t="str">
        <f>IF(D19="","",IF(D22&gt;=50000,"4",IF(D22&gt;=10000,"3",IF(D22&lt;2000,"1","2"))))</f>
        <v/>
      </c>
      <c r="J43" s="5" t="str">
        <f t="shared" ref="J43:L44" si="1">IFERROR(VALUE(G43),"")</f>
        <v/>
      </c>
      <c r="K43" s="5" t="str">
        <f t="shared" si="1"/>
        <v/>
      </c>
      <c r="L43" s="5" t="str">
        <f t="shared" si="1"/>
        <v/>
      </c>
    </row>
    <row r="44" spans="1:12" ht="15.75" customHeight="1" x14ac:dyDescent="0.2">
      <c r="E44"/>
      <c r="F44"/>
      <c r="G44" s="108" t="str">
        <f>IF(B18="","",IF(B21&gt;=43000,"4",IF(B21&gt;=10000,"3",IF(B21&lt;2000,"1","2"))))</f>
        <v/>
      </c>
      <c r="H44" s="108" t="str">
        <f>IF(C18="","",IF(C21&gt;=43000,"4",IF(C21&gt;=10000,"3",IF(C21&lt;2000,"1","2"))))</f>
        <v/>
      </c>
      <c r="I44" s="108" t="str">
        <f>IF(D18="","",IF(D21&gt;=43000,"4",IF(D21&gt;=10000,"3",IF(D21&lt;2000,"1","2"))))</f>
        <v/>
      </c>
      <c r="J44" s="5" t="str">
        <f t="shared" si="1"/>
        <v/>
      </c>
      <c r="K44" s="5" t="str">
        <f t="shared" si="1"/>
        <v/>
      </c>
      <c r="L44" s="5" t="str">
        <f t="shared" si="1"/>
        <v/>
      </c>
    </row>
    <row r="45" spans="1:12" ht="15" x14ac:dyDescent="0.2">
      <c r="E45"/>
      <c r="F45"/>
      <c r="G45" s="111" t="b">
        <f>AND(G38=G43,G43=G44,G43=G38)</f>
        <v>1</v>
      </c>
      <c r="H45" s="111" t="b">
        <f>AND(H38=H43,H43=H44,H43=H38)</f>
        <v>1</v>
      </c>
      <c r="I45" s="111" t="b">
        <f>AND(I38=I43,I43=I44,I43=I38)</f>
        <v>1</v>
      </c>
      <c r="J45"/>
      <c r="K45"/>
      <c r="L45"/>
    </row>
    <row r="46" spans="1:12" ht="15" x14ac:dyDescent="0.2">
      <c r="E46"/>
      <c r="F46"/>
      <c r="G46" s="112" t="str">
        <f>IF(G45=FALSE,MAX(MIN($J43:J$44),J$38),J38)</f>
        <v/>
      </c>
      <c r="H46" s="112" t="str">
        <f>IF(H45=FALSE,MAX(MIN($K43:K$44),K$38),K38)</f>
        <v/>
      </c>
      <c r="I46" s="112" t="str">
        <f>IF(I45=FALSE,MAX(MIN($L43:L$44),L$38),L38)</f>
        <v/>
      </c>
      <c r="J46" s="5" t="str">
        <f>IFERROR(VALUE(G46),"")</f>
        <v/>
      </c>
      <c r="K46" s="5" t="e">
        <f>(VALUE(H46))</f>
        <v>#VALUE!</v>
      </c>
      <c r="L46" s="5" t="e">
        <f>(VALUE(I46))</f>
        <v>#VALUE!</v>
      </c>
    </row>
    <row r="47" spans="1:12" ht="15" x14ac:dyDescent="0.2">
      <c r="E47"/>
      <c r="F47"/>
      <c r="G47"/>
      <c r="H47"/>
      <c r="I47"/>
      <c r="J47" s="5"/>
      <c r="K47" s="5"/>
      <c r="L47" s="5"/>
    </row>
    <row r="48" spans="1:12" ht="15.75" customHeight="1" x14ac:dyDescent="0.2">
      <c r="E48"/>
      <c r="F48"/>
      <c r="G48" s="5" t="str">
        <f>IFERROR(IF(J46=1,"DROBNÝ",IF(J46=2,"MALÝ",IF(J46=3,"STŘEDNÍ","VELKÝ"))),"")</f>
        <v>VELKÝ</v>
      </c>
      <c r="H48" s="5" t="str">
        <f>IFERROR(IF(K46=1,"DROBNÝ",IF(K46=2,"MALÝ",IF(K46=3,"STŘEDNÍ","VELKÝ"))),"")</f>
        <v/>
      </c>
      <c r="I48" s="5" t="str">
        <f>IFERROR(IF(L46=1,"DROBNÝ",IF(L46=2,"MALÝ",IF(L46=3,"STŘEDNÍ","VELKÝ"))),"")</f>
        <v/>
      </c>
      <c r="J48"/>
      <c r="K48" s="6"/>
      <c r="L48" s="5"/>
    </row>
    <row r="49" spans="5:12" ht="15" x14ac:dyDescent="0.2">
      <c r="E49"/>
      <c r="F49"/>
      <c r="G49" s="5"/>
      <c r="H49" s="5"/>
      <c r="I49" s="5"/>
      <c r="J49"/>
      <c r="K49" s="6"/>
      <c r="L49" s="5"/>
    </row>
    <row r="50" spans="5:12" ht="15.75" customHeight="1" x14ac:dyDescent="0.2">
      <c r="E50"/>
      <c r="F50"/>
      <c r="G50" s="115" t="str">
        <f>IFERROR(IF(G48=H48,G48,IF(H48=I48,H48,"nelze určit")),"nelze určit")</f>
        <v/>
      </c>
      <c r="H50" s="5"/>
      <c r="I50" s="5"/>
      <c r="J50"/>
      <c r="K50" s="6"/>
      <c r="L50" s="5"/>
    </row>
    <row r="54" spans="5:12" ht="15.75" customHeight="1" x14ac:dyDescent="0.15"/>
    <row r="62" spans="5:12" ht="36" customHeight="1" x14ac:dyDescent="0.15"/>
    <row r="71" ht="12.75" customHeight="1" x14ac:dyDescent="0.15"/>
    <row r="72" ht="17.25" customHeight="1" x14ac:dyDescent="0.15"/>
    <row r="73" ht="7.5" customHeight="1" x14ac:dyDescent="0.15"/>
    <row r="74" ht="27.75" customHeight="1" x14ac:dyDescent="0.15"/>
    <row r="75" ht="38.25" customHeight="1" x14ac:dyDescent="0.15"/>
    <row r="76" ht="38.25" customHeight="1" x14ac:dyDescent="0.15"/>
    <row r="77" ht="38.25" customHeight="1" x14ac:dyDescent="0.15"/>
    <row r="78" ht="46.5" customHeight="1" x14ac:dyDescent="0.15"/>
    <row r="80" ht="24" customHeight="1" x14ac:dyDescent="0.15"/>
    <row r="81" ht="3" customHeight="1" x14ac:dyDescent="0.15"/>
    <row r="82" ht="24" customHeight="1" x14ac:dyDescent="0.15"/>
    <row r="83" ht="3" customHeight="1" x14ac:dyDescent="0.15"/>
    <row r="84" ht="60.75" customHeight="1" x14ac:dyDescent="0.15"/>
    <row r="85" ht="3" customHeight="1" x14ac:dyDescent="0.15"/>
    <row r="86" ht="24.75" customHeight="1" x14ac:dyDescent="0.15"/>
  </sheetData>
  <sheetProtection algorithmName="SHA-512" hashValue="lLkzvcbXubhpBi9ynKj5BUCp7eQXlEuCZBLOK+Bj/IXAA46gnUMts2EqdCRTihORKT1DXvh1CayWJpBjm/IK0w==" saltValue="/AP4BkvRU+/lUuzrZH1Zuw==" spinCount="100000" sheet="1" objects="1" scenarios="1" selectLockedCells="1"/>
  <customSheetViews>
    <customSheetView guid="{27EAD798-63F7-457C-B99F-9C97F6EA41D3}" showPageBreaks="1" showGridLines="0" showRowCol="0" printArea="1" hiddenColumns="1">
      <selection activeCell="M17" sqref="M17"/>
      <pageMargins left="0" right="0" top="0" bottom="0" header="0" footer="0"/>
      <pageSetup paperSize="9" scale="99" orientation="portrait" r:id="rId1"/>
      <headerFooter>
        <oddHeader>&amp;C&amp;"-,Tučné"Prohlášení o údajích týkajících k velikosti podnikatele ve vztahu k produktům ČMZRB, a.s.</oddHeader>
        <oddFooter>&amp;LPlatné od: &amp;D&amp;C&amp;P/&amp;N</oddFooter>
      </headerFooter>
    </customSheetView>
  </customSheetViews>
  <mergeCells count="22">
    <mergeCell ref="A1:D1"/>
    <mergeCell ref="A27:D27"/>
    <mergeCell ref="A29:D29"/>
    <mergeCell ref="B12:D12"/>
    <mergeCell ref="B20:D20"/>
    <mergeCell ref="B16:D16"/>
    <mergeCell ref="A7:C7"/>
    <mergeCell ref="A9:D9"/>
    <mergeCell ref="A5:C5"/>
    <mergeCell ref="B3:D3"/>
    <mergeCell ref="A6:C6"/>
    <mergeCell ref="C37:D37"/>
    <mergeCell ref="A37:B37"/>
    <mergeCell ref="C34:D34"/>
    <mergeCell ref="A31:D31"/>
    <mergeCell ref="A30:D30"/>
    <mergeCell ref="A32:C32"/>
    <mergeCell ref="C35:D35"/>
    <mergeCell ref="C36:D36"/>
    <mergeCell ref="A36:B36"/>
    <mergeCell ref="A35:B35"/>
    <mergeCell ref="A34:B34"/>
  </mergeCells>
  <conditionalFormatting sqref="B26">
    <cfRule type="expression" dxfId="10" priority="2" stopIfTrue="1">
      <formula>$B$13:$C$15=""</formula>
    </cfRule>
    <cfRule type="expression" dxfId="9" priority="3" stopIfTrue="1">
      <formula>AND($B$26="nelze určit")</formula>
    </cfRule>
  </conditionalFormatting>
  <conditionalFormatting sqref="B21:D22">
    <cfRule type="expression" dxfId="8" priority="7" stopIfTrue="1">
      <formula>AND(B21=0)</formula>
    </cfRule>
  </conditionalFormatting>
  <conditionalFormatting sqref="D13:D15">
    <cfRule type="expression" dxfId="7" priority="1">
      <formula>$B$26="nelze určit"</formula>
    </cfRule>
  </conditionalFormatting>
  <conditionalFormatting sqref="D17:D19">
    <cfRule type="expression" dxfId="6" priority="6" stopIfTrue="1">
      <formula>($B$24=$C$24)</formula>
    </cfRule>
  </conditionalFormatting>
  <dataValidations xWindow="813" yWindow="406" count="6">
    <dataValidation allowBlank="1" showInputMessage="1" showErrorMessage="1" promptTitle="Obchodní firma/Jméno FOP" prompt="Zadejte přesný název právnické osoby dle obchodního rejstříku, případně jméno fyzické osoby &quot;podnikající&quot;. " sqref="B3" xr:uid="{00000000-0002-0000-0000-000000000000}"/>
    <dataValidation type="custom" errorStyle="information" allowBlank="1" showInputMessage="1" showErrorMessage="1" errorTitle="Limit:" error="Překročen limit maximální výše Aktiv/Majetku pro daný rok pro splnění Definice malého a středního podniku dle Doporučení." sqref="B25:D25" xr:uid="{00000000-0002-0000-0000-000001000000}">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B23:D23" xr:uid="{00000000-0002-0000-0000-000002000000}">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E39" xr:uid="{00000000-0002-0000-0000-000003000000}">
      <formula1>E39="PRAVDA"</formula1>
    </dataValidation>
    <dataValidation allowBlank="1" showInputMessage="1" showErrorMessage="1" promptTitle="Identifikační číslo" prompt="Zadejte identifikační číslo právnické osoby/fyzické osoby &quot;podnikající&quot;" sqref="D5" xr:uid="{00000000-0002-0000-0000-000004000000}"/>
    <dataValidation allowBlank="1" showInputMessage="1" showErrorMessage="1" promptTitle="Datum vzniku podnikatele" prompt="Uveďte konrétní datum vzniku podnikaktele." sqref="D6" xr:uid="{00000000-0002-0000-0000-000005000000}"/>
  </dataValidations>
  <pageMargins left="0.82677165354330717" right="0.55118110236220474" top="0.94488188976377963" bottom="0.6692913385826772" header="0.31496062992125984" footer="0.31496062992125984"/>
  <pageSetup paperSize="9" scale="78" orientation="portrait" r:id="rId2"/>
  <headerFooter scaleWithDoc="0">
    <oddHeader>&amp;L&amp;G</oddHeader>
    <oddFooter>&amp;L&amp;"Arial,Obyčejné"&amp;6Verze šablony 1.2</oddFooter>
  </headerFooter>
  <legacyDrawingHF r:id="rId3"/>
  <extLst>
    <ext xmlns:x14="http://schemas.microsoft.com/office/spreadsheetml/2009/9/main" uri="{CCE6A557-97BC-4b89-ADB6-D9C93CAAB3DF}">
      <x14:dataValidations xmlns:xm="http://schemas.microsoft.com/office/excel/2006/main" xWindow="813" yWindow="406" count="1">
        <x14:dataValidation type="list" allowBlank="1" showInputMessage="1" showErrorMessage="1" xr:uid="{00000000-0002-0000-0000-000006000000}">
          <x14:formula1>
            <xm:f>'Výpočty MSP'!$B$4:$B$5</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4"/>
  <sheetViews>
    <sheetView zoomScale="150" zoomScaleNormal="100" workbookViewId="0">
      <selection activeCell="W11" sqref="W11"/>
    </sheetView>
  </sheetViews>
  <sheetFormatPr baseColWidth="10" defaultColWidth="8.83203125" defaultRowHeight="14" x14ac:dyDescent="0.2"/>
  <cols>
    <col min="1" max="1" width="47.5" style="65" customWidth="1"/>
    <col min="2" max="2" width="9.5" style="65" customWidth="1"/>
    <col min="3" max="3" width="1.33203125" style="67" customWidth="1"/>
    <col min="4" max="4" width="11" style="65" customWidth="1"/>
    <col min="5" max="5" width="9.5" style="65" customWidth="1"/>
    <col min="6" max="6" width="10.83203125" style="65" customWidth="1"/>
    <col min="7" max="7" width="8" style="65" customWidth="1"/>
    <col min="8" max="9" width="9.1640625" style="65" hidden="1" customWidth="1"/>
    <col min="10" max="10" width="23.6640625" style="65" hidden="1" customWidth="1"/>
    <col min="11" max="11" width="9.1640625" style="65" customWidth="1"/>
    <col min="12" max="12" width="1.33203125" style="65" customWidth="1"/>
    <col min="13" max="13" width="11" style="65" customWidth="1"/>
    <col min="14" max="14" width="9.5" style="65" customWidth="1"/>
    <col min="15" max="15" width="10.83203125" style="65" customWidth="1"/>
    <col min="16" max="16" width="8" style="65" customWidth="1"/>
    <col min="17" max="18" width="9.1640625" style="65" hidden="1" customWidth="1"/>
    <col min="19" max="19" width="23.6640625" style="65" hidden="1" customWidth="1"/>
    <col min="20" max="21" width="9.1640625" style="65" customWidth="1"/>
    <col min="22" max="22" width="0.83203125" style="65" customWidth="1"/>
    <col min="23" max="23" width="11" style="65" customWidth="1"/>
    <col min="24" max="24" width="9.5" style="65" customWidth="1"/>
    <col min="25" max="25" width="10.83203125" style="65" customWidth="1"/>
    <col min="26" max="26" width="8" style="65" customWidth="1"/>
    <col min="27" max="28" width="9.1640625" style="65" hidden="1" customWidth="1"/>
    <col min="29" max="29" width="23.6640625" style="65" hidden="1" customWidth="1"/>
    <col min="30" max="30" width="9.1640625" style="65" customWidth="1"/>
    <col min="31" max="31" width="23.6640625" style="65" customWidth="1"/>
    <col min="32" max="256" width="9.1640625" style="65"/>
    <col min="257" max="257" width="47.5" style="65" customWidth="1"/>
    <col min="258" max="258" width="9.5" style="65" customWidth="1"/>
    <col min="259" max="259" width="1.33203125" style="65" customWidth="1"/>
    <col min="260" max="260" width="11" style="65" customWidth="1"/>
    <col min="261" max="261" width="9.5" style="65" customWidth="1"/>
    <col min="262" max="262" width="10.83203125" style="65" customWidth="1"/>
    <col min="263" max="263" width="8" style="65" customWidth="1"/>
    <col min="264" max="267" width="0" style="65" hidden="1" customWidth="1"/>
    <col min="268" max="268" width="1.33203125" style="65" customWidth="1"/>
    <col min="269" max="269" width="11" style="65" customWidth="1"/>
    <col min="270" max="270" width="9.5" style="65" customWidth="1"/>
    <col min="271" max="271" width="10.83203125" style="65" customWidth="1"/>
    <col min="272" max="272" width="8" style="65" customWidth="1"/>
    <col min="273" max="277" width="0" style="65" hidden="1" customWidth="1"/>
    <col min="278" max="278" width="0.83203125" style="65" customWidth="1"/>
    <col min="279" max="279" width="11" style="65" customWidth="1"/>
    <col min="280" max="280" width="9.5" style="65" customWidth="1"/>
    <col min="281" max="281" width="10.83203125" style="65" customWidth="1"/>
    <col min="282" max="282" width="8" style="65" customWidth="1"/>
    <col min="283" max="285" width="0" style="65" hidden="1" customWidth="1"/>
    <col min="286" max="286" width="9.1640625" style="65" customWidth="1"/>
    <col min="287" max="287" width="23.6640625" style="65" customWidth="1"/>
    <col min="288" max="512" width="9.1640625" style="65"/>
    <col min="513" max="513" width="47.5" style="65" customWidth="1"/>
    <col min="514" max="514" width="9.5" style="65" customWidth="1"/>
    <col min="515" max="515" width="1.33203125" style="65" customWidth="1"/>
    <col min="516" max="516" width="11" style="65" customWidth="1"/>
    <col min="517" max="517" width="9.5" style="65" customWidth="1"/>
    <col min="518" max="518" width="10.83203125" style="65" customWidth="1"/>
    <col min="519" max="519" width="8" style="65" customWidth="1"/>
    <col min="520" max="523" width="0" style="65" hidden="1" customWidth="1"/>
    <col min="524" max="524" width="1.33203125" style="65" customWidth="1"/>
    <col min="525" max="525" width="11" style="65" customWidth="1"/>
    <col min="526" max="526" width="9.5" style="65" customWidth="1"/>
    <col min="527" max="527" width="10.83203125" style="65" customWidth="1"/>
    <col min="528" max="528" width="8" style="65" customWidth="1"/>
    <col min="529" max="533" width="0" style="65" hidden="1" customWidth="1"/>
    <col min="534" max="534" width="0.83203125" style="65" customWidth="1"/>
    <col min="535" max="535" width="11" style="65" customWidth="1"/>
    <col min="536" max="536" width="9.5" style="65" customWidth="1"/>
    <col min="537" max="537" width="10.83203125" style="65" customWidth="1"/>
    <col min="538" max="538" width="8" style="65" customWidth="1"/>
    <col min="539" max="541" width="0" style="65" hidden="1" customWidth="1"/>
    <col min="542" max="542" width="9.1640625" style="65" customWidth="1"/>
    <col min="543" max="543" width="23.6640625" style="65" customWidth="1"/>
    <col min="544" max="768" width="9.1640625" style="65"/>
    <col min="769" max="769" width="47.5" style="65" customWidth="1"/>
    <col min="770" max="770" width="9.5" style="65" customWidth="1"/>
    <col min="771" max="771" width="1.33203125" style="65" customWidth="1"/>
    <col min="772" max="772" width="11" style="65" customWidth="1"/>
    <col min="773" max="773" width="9.5" style="65" customWidth="1"/>
    <col min="774" max="774" width="10.83203125" style="65" customWidth="1"/>
    <col min="775" max="775" width="8" style="65" customWidth="1"/>
    <col min="776" max="779" width="0" style="65" hidden="1" customWidth="1"/>
    <col min="780" max="780" width="1.33203125" style="65" customWidth="1"/>
    <col min="781" max="781" width="11" style="65" customWidth="1"/>
    <col min="782" max="782" width="9.5" style="65" customWidth="1"/>
    <col min="783" max="783" width="10.83203125" style="65" customWidth="1"/>
    <col min="784" max="784" width="8" style="65" customWidth="1"/>
    <col min="785" max="789" width="0" style="65" hidden="1" customWidth="1"/>
    <col min="790" max="790" width="0.83203125" style="65" customWidth="1"/>
    <col min="791" max="791" width="11" style="65" customWidth="1"/>
    <col min="792" max="792" width="9.5" style="65" customWidth="1"/>
    <col min="793" max="793" width="10.83203125" style="65" customWidth="1"/>
    <col min="794" max="794" width="8" style="65" customWidth="1"/>
    <col min="795" max="797" width="0" style="65" hidden="1" customWidth="1"/>
    <col min="798" max="798" width="9.1640625" style="65" customWidth="1"/>
    <col min="799" max="799" width="23.6640625" style="65" customWidth="1"/>
    <col min="800" max="1024" width="9.1640625" style="65"/>
    <col min="1025" max="1025" width="47.5" style="65" customWidth="1"/>
    <col min="1026" max="1026" width="9.5" style="65" customWidth="1"/>
    <col min="1027" max="1027" width="1.33203125" style="65" customWidth="1"/>
    <col min="1028" max="1028" width="11" style="65" customWidth="1"/>
    <col min="1029" max="1029" width="9.5" style="65" customWidth="1"/>
    <col min="1030" max="1030" width="10.83203125" style="65" customWidth="1"/>
    <col min="1031" max="1031" width="8" style="65" customWidth="1"/>
    <col min="1032" max="1035" width="0" style="65" hidden="1" customWidth="1"/>
    <col min="1036" max="1036" width="1.33203125" style="65" customWidth="1"/>
    <col min="1037" max="1037" width="11" style="65" customWidth="1"/>
    <col min="1038" max="1038" width="9.5" style="65" customWidth="1"/>
    <col min="1039" max="1039" width="10.83203125" style="65" customWidth="1"/>
    <col min="1040" max="1040" width="8" style="65" customWidth="1"/>
    <col min="1041" max="1045" width="0" style="65" hidden="1" customWidth="1"/>
    <col min="1046" max="1046" width="0.83203125" style="65" customWidth="1"/>
    <col min="1047" max="1047" width="11" style="65" customWidth="1"/>
    <col min="1048" max="1048" width="9.5" style="65" customWidth="1"/>
    <col min="1049" max="1049" width="10.83203125" style="65" customWidth="1"/>
    <col min="1050" max="1050" width="8" style="65" customWidth="1"/>
    <col min="1051" max="1053" width="0" style="65" hidden="1" customWidth="1"/>
    <col min="1054" max="1054" width="9.1640625" style="65" customWidth="1"/>
    <col min="1055" max="1055" width="23.6640625" style="65" customWidth="1"/>
    <col min="1056" max="1280" width="9.1640625" style="65"/>
    <col min="1281" max="1281" width="47.5" style="65" customWidth="1"/>
    <col min="1282" max="1282" width="9.5" style="65" customWidth="1"/>
    <col min="1283" max="1283" width="1.33203125" style="65" customWidth="1"/>
    <col min="1284" max="1284" width="11" style="65" customWidth="1"/>
    <col min="1285" max="1285" width="9.5" style="65" customWidth="1"/>
    <col min="1286" max="1286" width="10.83203125" style="65" customWidth="1"/>
    <col min="1287" max="1287" width="8" style="65" customWidth="1"/>
    <col min="1288" max="1291" width="0" style="65" hidden="1" customWidth="1"/>
    <col min="1292" max="1292" width="1.33203125" style="65" customWidth="1"/>
    <col min="1293" max="1293" width="11" style="65" customWidth="1"/>
    <col min="1294" max="1294" width="9.5" style="65" customWidth="1"/>
    <col min="1295" max="1295" width="10.83203125" style="65" customWidth="1"/>
    <col min="1296" max="1296" width="8" style="65" customWidth="1"/>
    <col min="1297" max="1301" width="0" style="65" hidden="1" customWidth="1"/>
    <col min="1302" max="1302" width="0.83203125" style="65" customWidth="1"/>
    <col min="1303" max="1303" width="11" style="65" customWidth="1"/>
    <col min="1304" max="1304" width="9.5" style="65" customWidth="1"/>
    <col min="1305" max="1305" width="10.83203125" style="65" customWidth="1"/>
    <col min="1306" max="1306" width="8" style="65" customWidth="1"/>
    <col min="1307" max="1309" width="0" style="65" hidden="1" customWidth="1"/>
    <col min="1310" max="1310" width="9.1640625" style="65" customWidth="1"/>
    <col min="1311" max="1311" width="23.6640625" style="65" customWidth="1"/>
    <col min="1312" max="1536" width="9.1640625" style="65"/>
    <col min="1537" max="1537" width="47.5" style="65" customWidth="1"/>
    <col min="1538" max="1538" width="9.5" style="65" customWidth="1"/>
    <col min="1539" max="1539" width="1.33203125" style="65" customWidth="1"/>
    <col min="1540" max="1540" width="11" style="65" customWidth="1"/>
    <col min="1541" max="1541" width="9.5" style="65" customWidth="1"/>
    <col min="1542" max="1542" width="10.83203125" style="65" customWidth="1"/>
    <col min="1543" max="1543" width="8" style="65" customWidth="1"/>
    <col min="1544" max="1547" width="0" style="65" hidden="1" customWidth="1"/>
    <col min="1548" max="1548" width="1.33203125" style="65" customWidth="1"/>
    <col min="1549" max="1549" width="11" style="65" customWidth="1"/>
    <col min="1550" max="1550" width="9.5" style="65" customWidth="1"/>
    <col min="1551" max="1551" width="10.83203125" style="65" customWidth="1"/>
    <col min="1552" max="1552" width="8" style="65" customWidth="1"/>
    <col min="1553" max="1557" width="0" style="65" hidden="1" customWidth="1"/>
    <col min="1558" max="1558" width="0.83203125" style="65" customWidth="1"/>
    <col min="1559" max="1559" width="11" style="65" customWidth="1"/>
    <col min="1560" max="1560" width="9.5" style="65" customWidth="1"/>
    <col min="1561" max="1561" width="10.83203125" style="65" customWidth="1"/>
    <col min="1562" max="1562" width="8" style="65" customWidth="1"/>
    <col min="1563" max="1565" width="0" style="65" hidden="1" customWidth="1"/>
    <col min="1566" max="1566" width="9.1640625" style="65" customWidth="1"/>
    <col min="1567" max="1567" width="23.6640625" style="65" customWidth="1"/>
    <col min="1568" max="1792" width="9.1640625" style="65"/>
    <col min="1793" max="1793" width="47.5" style="65" customWidth="1"/>
    <col min="1794" max="1794" width="9.5" style="65" customWidth="1"/>
    <col min="1795" max="1795" width="1.33203125" style="65" customWidth="1"/>
    <col min="1796" max="1796" width="11" style="65" customWidth="1"/>
    <col min="1797" max="1797" width="9.5" style="65" customWidth="1"/>
    <col min="1798" max="1798" width="10.83203125" style="65" customWidth="1"/>
    <col min="1799" max="1799" width="8" style="65" customWidth="1"/>
    <col min="1800" max="1803" width="0" style="65" hidden="1" customWidth="1"/>
    <col min="1804" max="1804" width="1.33203125" style="65" customWidth="1"/>
    <col min="1805" max="1805" width="11" style="65" customWidth="1"/>
    <col min="1806" max="1806" width="9.5" style="65" customWidth="1"/>
    <col min="1807" max="1807" width="10.83203125" style="65" customWidth="1"/>
    <col min="1808" max="1808" width="8" style="65" customWidth="1"/>
    <col min="1809" max="1813" width="0" style="65" hidden="1" customWidth="1"/>
    <col min="1814" max="1814" width="0.83203125" style="65" customWidth="1"/>
    <col min="1815" max="1815" width="11" style="65" customWidth="1"/>
    <col min="1816" max="1816" width="9.5" style="65" customWidth="1"/>
    <col min="1817" max="1817" width="10.83203125" style="65" customWidth="1"/>
    <col min="1818" max="1818" width="8" style="65" customWidth="1"/>
    <col min="1819" max="1821" width="0" style="65" hidden="1" customWidth="1"/>
    <col min="1822" max="1822" width="9.1640625" style="65" customWidth="1"/>
    <col min="1823" max="1823" width="23.6640625" style="65" customWidth="1"/>
    <col min="1824" max="2048" width="9.1640625" style="65"/>
    <col min="2049" max="2049" width="47.5" style="65" customWidth="1"/>
    <col min="2050" max="2050" width="9.5" style="65" customWidth="1"/>
    <col min="2051" max="2051" width="1.33203125" style="65" customWidth="1"/>
    <col min="2052" max="2052" width="11" style="65" customWidth="1"/>
    <col min="2053" max="2053" width="9.5" style="65" customWidth="1"/>
    <col min="2054" max="2054" width="10.83203125" style="65" customWidth="1"/>
    <col min="2055" max="2055" width="8" style="65" customWidth="1"/>
    <col min="2056" max="2059" width="0" style="65" hidden="1" customWidth="1"/>
    <col min="2060" max="2060" width="1.33203125" style="65" customWidth="1"/>
    <col min="2061" max="2061" width="11" style="65" customWidth="1"/>
    <col min="2062" max="2062" width="9.5" style="65" customWidth="1"/>
    <col min="2063" max="2063" width="10.83203125" style="65" customWidth="1"/>
    <col min="2064" max="2064" width="8" style="65" customWidth="1"/>
    <col min="2065" max="2069" width="0" style="65" hidden="1" customWidth="1"/>
    <col min="2070" max="2070" width="0.83203125" style="65" customWidth="1"/>
    <col min="2071" max="2071" width="11" style="65" customWidth="1"/>
    <col min="2072" max="2072" width="9.5" style="65" customWidth="1"/>
    <col min="2073" max="2073" width="10.83203125" style="65" customWidth="1"/>
    <col min="2074" max="2074" width="8" style="65" customWidth="1"/>
    <col min="2075" max="2077" width="0" style="65" hidden="1" customWidth="1"/>
    <col min="2078" max="2078" width="9.1640625" style="65" customWidth="1"/>
    <col min="2079" max="2079" width="23.6640625" style="65" customWidth="1"/>
    <col min="2080" max="2304" width="9.1640625" style="65"/>
    <col min="2305" max="2305" width="47.5" style="65" customWidth="1"/>
    <col min="2306" max="2306" width="9.5" style="65" customWidth="1"/>
    <col min="2307" max="2307" width="1.33203125" style="65" customWidth="1"/>
    <col min="2308" max="2308" width="11" style="65" customWidth="1"/>
    <col min="2309" max="2309" width="9.5" style="65" customWidth="1"/>
    <col min="2310" max="2310" width="10.83203125" style="65" customWidth="1"/>
    <col min="2311" max="2311" width="8" style="65" customWidth="1"/>
    <col min="2312" max="2315" width="0" style="65" hidden="1" customWidth="1"/>
    <col min="2316" max="2316" width="1.33203125" style="65" customWidth="1"/>
    <col min="2317" max="2317" width="11" style="65" customWidth="1"/>
    <col min="2318" max="2318" width="9.5" style="65" customWidth="1"/>
    <col min="2319" max="2319" width="10.83203125" style="65" customWidth="1"/>
    <col min="2320" max="2320" width="8" style="65" customWidth="1"/>
    <col min="2321" max="2325" width="0" style="65" hidden="1" customWidth="1"/>
    <col min="2326" max="2326" width="0.83203125" style="65" customWidth="1"/>
    <col min="2327" max="2327" width="11" style="65" customWidth="1"/>
    <col min="2328" max="2328" width="9.5" style="65" customWidth="1"/>
    <col min="2329" max="2329" width="10.83203125" style="65" customWidth="1"/>
    <col min="2330" max="2330" width="8" style="65" customWidth="1"/>
    <col min="2331" max="2333" width="0" style="65" hidden="1" customWidth="1"/>
    <col min="2334" max="2334" width="9.1640625" style="65" customWidth="1"/>
    <col min="2335" max="2335" width="23.6640625" style="65" customWidth="1"/>
    <col min="2336" max="2560" width="9.1640625" style="65"/>
    <col min="2561" max="2561" width="47.5" style="65" customWidth="1"/>
    <col min="2562" max="2562" width="9.5" style="65" customWidth="1"/>
    <col min="2563" max="2563" width="1.33203125" style="65" customWidth="1"/>
    <col min="2564" max="2564" width="11" style="65" customWidth="1"/>
    <col min="2565" max="2565" width="9.5" style="65" customWidth="1"/>
    <col min="2566" max="2566" width="10.83203125" style="65" customWidth="1"/>
    <col min="2567" max="2567" width="8" style="65" customWidth="1"/>
    <col min="2568" max="2571" width="0" style="65" hidden="1" customWidth="1"/>
    <col min="2572" max="2572" width="1.33203125" style="65" customWidth="1"/>
    <col min="2573" max="2573" width="11" style="65" customWidth="1"/>
    <col min="2574" max="2574" width="9.5" style="65" customWidth="1"/>
    <col min="2575" max="2575" width="10.83203125" style="65" customWidth="1"/>
    <col min="2576" max="2576" width="8" style="65" customWidth="1"/>
    <col min="2577" max="2581" width="0" style="65" hidden="1" customWidth="1"/>
    <col min="2582" max="2582" width="0.83203125" style="65" customWidth="1"/>
    <col min="2583" max="2583" width="11" style="65" customWidth="1"/>
    <col min="2584" max="2584" width="9.5" style="65" customWidth="1"/>
    <col min="2585" max="2585" width="10.83203125" style="65" customWidth="1"/>
    <col min="2586" max="2586" width="8" style="65" customWidth="1"/>
    <col min="2587" max="2589" width="0" style="65" hidden="1" customWidth="1"/>
    <col min="2590" max="2590" width="9.1640625" style="65" customWidth="1"/>
    <col min="2591" max="2591" width="23.6640625" style="65" customWidth="1"/>
    <col min="2592" max="2816" width="9.1640625" style="65"/>
    <col min="2817" max="2817" width="47.5" style="65" customWidth="1"/>
    <col min="2818" max="2818" width="9.5" style="65" customWidth="1"/>
    <col min="2819" max="2819" width="1.33203125" style="65" customWidth="1"/>
    <col min="2820" max="2820" width="11" style="65" customWidth="1"/>
    <col min="2821" max="2821" width="9.5" style="65" customWidth="1"/>
    <col min="2822" max="2822" width="10.83203125" style="65" customWidth="1"/>
    <col min="2823" max="2823" width="8" style="65" customWidth="1"/>
    <col min="2824" max="2827" width="0" style="65" hidden="1" customWidth="1"/>
    <col min="2828" max="2828" width="1.33203125" style="65" customWidth="1"/>
    <col min="2829" max="2829" width="11" style="65" customWidth="1"/>
    <col min="2830" max="2830" width="9.5" style="65" customWidth="1"/>
    <col min="2831" max="2831" width="10.83203125" style="65" customWidth="1"/>
    <col min="2832" max="2832" width="8" style="65" customWidth="1"/>
    <col min="2833" max="2837" width="0" style="65" hidden="1" customWidth="1"/>
    <col min="2838" max="2838" width="0.83203125" style="65" customWidth="1"/>
    <col min="2839" max="2839" width="11" style="65" customWidth="1"/>
    <col min="2840" max="2840" width="9.5" style="65" customWidth="1"/>
    <col min="2841" max="2841" width="10.83203125" style="65" customWidth="1"/>
    <col min="2842" max="2842" width="8" style="65" customWidth="1"/>
    <col min="2843" max="2845" width="0" style="65" hidden="1" customWidth="1"/>
    <col min="2846" max="2846" width="9.1640625" style="65" customWidth="1"/>
    <col min="2847" max="2847" width="23.6640625" style="65" customWidth="1"/>
    <col min="2848" max="3072" width="9.1640625" style="65"/>
    <col min="3073" max="3073" width="47.5" style="65" customWidth="1"/>
    <col min="3074" max="3074" width="9.5" style="65" customWidth="1"/>
    <col min="3075" max="3075" width="1.33203125" style="65" customWidth="1"/>
    <col min="3076" max="3076" width="11" style="65" customWidth="1"/>
    <col min="3077" max="3077" width="9.5" style="65" customWidth="1"/>
    <col min="3078" max="3078" width="10.83203125" style="65" customWidth="1"/>
    <col min="3079" max="3079" width="8" style="65" customWidth="1"/>
    <col min="3080" max="3083" width="0" style="65" hidden="1" customWidth="1"/>
    <col min="3084" max="3084" width="1.33203125" style="65" customWidth="1"/>
    <col min="3085" max="3085" width="11" style="65" customWidth="1"/>
    <col min="3086" max="3086" width="9.5" style="65" customWidth="1"/>
    <col min="3087" max="3087" width="10.83203125" style="65" customWidth="1"/>
    <col min="3088" max="3088" width="8" style="65" customWidth="1"/>
    <col min="3089" max="3093" width="0" style="65" hidden="1" customWidth="1"/>
    <col min="3094" max="3094" width="0.83203125" style="65" customWidth="1"/>
    <col min="3095" max="3095" width="11" style="65" customWidth="1"/>
    <col min="3096" max="3096" width="9.5" style="65" customWidth="1"/>
    <col min="3097" max="3097" width="10.83203125" style="65" customWidth="1"/>
    <col min="3098" max="3098" width="8" style="65" customWidth="1"/>
    <col min="3099" max="3101" width="0" style="65" hidden="1" customWidth="1"/>
    <col min="3102" max="3102" width="9.1640625" style="65" customWidth="1"/>
    <col min="3103" max="3103" width="23.6640625" style="65" customWidth="1"/>
    <col min="3104" max="3328" width="9.1640625" style="65"/>
    <col min="3329" max="3329" width="47.5" style="65" customWidth="1"/>
    <col min="3330" max="3330" width="9.5" style="65" customWidth="1"/>
    <col min="3331" max="3331" width="1.33203125" style="65" customWidth="1"/>
    <col min="3332" max="3332" width="11" style="65" customWidth="1"/>
    <col min="3333" max="3333" width="9.5" style="65" customWidth="1"/>
    <col min="3334" max="3334" width="10.83203125" style="65" customWidth="1"/>
    <col min="3335" max="3335" width="8" style="65" customWidth="1"/>
    <col min="3336" max="3339" width="0" style="65" hidden="1" customWidth="1"/>
    <col min="3340" max="3340" width="1.33203125" style="65" customWidth="1"/>
    <col min="3341" max="3341" width="11" style="65" customWidth="1"/>
    <col min="3342" max="3342" width="9.5" style="65" customWidth="1"/>
    <col min="3343" max="3343" width="10.83203125" style="65" customWidth="1"/>
    <col min="3344" max="3344" width="8" style="65" customWidth="1"/>
    <col min="3345" max="3349" width="0" style="65" hidden="1" customWidth="1"/>
    <col min="3350" max="3350" width="0.83203125" style="65" customWidth="1"/>
    <col min="3351" max="3351" width="11" style="65" customWidth="1"/>
    <col min="3352" max="3352" width="9.5" style="65" customWidth="1"/>
    <col min="3353" max="3353" width="10.83203125" style="65" customWidth="1"/>
    <col min="3354" max="3354" width="8" style="65" customWidth="1"/>
    <col min="3355" max="3357" width="0" style="65" hidden="1" customWidth="1"/>
    <col min="3358" max="3358" width="9.1640625" style="65" customWidth="1"/>
    <col min="3359" max="3359" width="23.6640625" style="65" customWidth="1"/>
    <col min="3360" max="3584" width="9.1640625" style="65"/>
    <col min="3585" max="3585" width="47.5" style="65" customWidth="1"/>
    <col min="3586" max="3586" width="9.5" style="65" customWidth="1"/>
    <col min="3587" max="3587" width="1.33203125" style="65" customWidth="1"/>
    <col min="3588" max="3588" width="11" style="65" customWidth="1"/>
    <col min="3589" max="3589" width="9.5" style="65" customWidth="1"/>
    <col min="3590" max="3590" width="10.83203125" style="65" customWidth="1"/>
    <col min="3591" max="3591" width="8" style="65" customWidth="1"/>
    <col min="3592" max="3595" width="0" style="65" hidden="1" customWidth="1"/>
    <col min="3596" max="3596" width="1.33203125" style="65" customWidth="1"/>
    <col min="3597" max="3597" width="11" style="65" customWidth="1"/>
    <col min="3598" max="3598" width="9.5" style="65" customWidth="1"/>
    <col min="3599" max="3599" width="10.83203125" style="65" customWidth="1"/>
    <col min="3600" max="3600" width="8" style="65" customWidth="1"/>
    <col min="3601" max="3605" width="0" style="65" hidden="1" customWidth="1"/>
    <col min="3606" max="3606" width="0.83203125" style="65" customWidth="1"/>
    <col min="3607" max="3607" width="11" style="65" customWidth="1"/>
    <col min="3608" max="3608" width="9.5" style="65" customWidth="1"/>
    <col min="3609" max="3609" width="10.83203125" style="65" customWidth="1"/>
    <col min="3610" max="3610" width="8" style="65" customWidth="1"/>
    <col min="3611" max="3613" width="0" style="65" hidden="1" customWidth="1"/>
    <col min="3614" max="3614" width="9.1640625" style="65" customWidth="1"/>
    <col min="3615" max="3615" width="23.6640625" style="65" customWidth="1"/>
    <col min="3616" max="3840" width="9.1640625" style="65"/>
    <col min="3841" max="3841" width="47.5" style="65" customWidth="1"/>
    <col min="3842" max="3842" width="9.5" style="65" customWidth="1"/>
    <col min="3843" max="3843" width="1.33203125" style="65" customWidth="1"/>
    <col min="3844" max="3844" width="11" style="65" customWidth="1"/>
    <col min="3845" max="3845" width="9.5" style="65" customWidth="1"/>
    <col min="3846" max="3846" width="10.83203125" style="65" customWidth="1"/>
    <col min="3847" max="3847" width="8" style="65" customWidth="1"/>
    <col min="3848" max="3851" width="0" style="65" hidden="1" customWidth="1"/>
    <col min="3852" max="3852" width="1.33203125" style="65" customWidth="1"/>
    <col min="3853" max="3853" width="11" style="65" customWidth="1"/>
    <col min="3854" max="3854" width="9.5" style="65" customWidth="1"/>
    <col min="3855" max="3855" width="10.83203125" style="65" customWidth="1"/>
    <col min="3856" max="3856" width="8" style="65" customWidth="1"/>
    <col min="3857" max="3861" width="0" style="65" hidden="1" customWidth="1"/>
    <col min="3862" max="3862" width="0.83203125" style="65" customWidth="1"/>
    <col min="3863" max="3863" width="11" style="65" customWidth="1"/>
    <col min="3864" max="3864" width="9.5" style="65" customWidth="1"/>
    <col min="3865" max="3865" width="10.83203125" style="65" customWidth="1"/>
    <col min="3866" max="3866" width="8" style="65" customWidth="1"/>
    <col min="3867" max="3869" width="0" style="65" hidden="1" customWidth="1"/>
    <col min="3870" max="3870" width="9.1640625" style="65" customWidth="1"/>
    <col min="3871" max="3871" width="23.6640625" style="65" customWidth="1"/>
    <col min="3872" max="4096" width="9.1640625" style="65"/>
    <col min="4097" max="4097" width="47.5" style="65" customWidth="1"/>
    <col min="4098" max="4098" width="9.5" style="65" customWidth="1"/>
    <col min="4099" max="4099" width="1.33203125" style="65" customWidth="1"/>
    <col min="4100" max="4100" width="11" style="65" customWidth="1"/>
    <col min="4101" max="4101" width="9.5" style="65" customWidth="1"/>
    <col min="4102" max="4102" width="10.83203125" style="65" customWidth="1"/>
    <col min="4103" max="4103" width="8" style="65" customWidth="1"/>
    <col min="4104" max="4107" width="0" style="65" hidden="1" customWidth="1"/>
    <col min="4108" max="4108" width="1.33203125" style="65" customWidth="1"/>
    <col min="4109" max="4109" width="11" style="65" customWidth="1"/>
    <col min="4110" max="4110" width="9.5" style="65" customWidth="1"/>
    <col min="4111" max="4111" width="10.83203125" style="65" customWidth="1"/>
    <col min="4112" max="4112" width="8" style="65" customWidth="1"/>
    <col min="4113" max="4117" width="0" style="65" hidden="1" customWidth="1"/>
    <col min="4118" max="4118" width="0.83203125" style="65" customWidth="1"/>
    <col min="4119" max="4119" width="11" style="65" customWidth="1"/>
    <col min="4120" max="4120" width="9.5" style="65" customWidth="1"/>
    <col min="4121" max="4121" width="10.83203125" style="65" customWidth="1"/>
    <col min="4122" max="4122" width="8" style="65" customWidth="1"/>
    <col min="4123" max="4125" width="0" style="65" hidden="1" customWidth="1"/>
    <col min="4126" max="4126" width="9.1640625" style="65" customWidth="1"/>
    <col min="4127" max="4127" width="23.6640625" style="65" customWidth="1"/>
    <col min="4128" max="4352" width="9.1640625" style="65"/>
    <col min="4353" max="4353" width="47.5" style="65" customWidth="1"/>
    <col min="4354" max="4354" width="9.5" style="65" customWidth="1"/>
    <col min="4355" max="4355" width="1.33203125" style="65" customWidth="1"/>
    <col min="4356" max="4356" width="11" style="65" customWidth="1"/>
    <col min="4357" max="4357" width="9.5" style="65" customWidth="1"/>
    <col min="4358" max="4358" width="10.83203125" style="65" customWidth="1"/>
    <col min="4359" max="4359" width="8" style="65" customWidth="1"/>
    <col min="4360" max="4363" width="0" style="65" hidden="1" customWidth="1"/>
    <col min="4364" max="4364" width="1.33203125" style="65" customWidth="1"/>
    <col min="4365" max="4365" width="11" style="65" customWidth="1"/>
    <col min="4366" max="4366" width="9.5" style="65" customWidth="1"/>
    <col min="4367" max="4367" width="10.83203125" style="65" customWidth="1"/>
    <col min="4368" max="4368" width="8" style="65" customWidth="1"/>
    <col min="4369" max="4373" width="0" style="65" hidden="1" customWidth="1"/>
    <col min="4374" max="4374" width="0.83203125" style="65" customWidth="1"/>
    <col min="4375" max="4375" width="11" style="65" customWidth="1"/>
    <col min="4376" max="4376" width="9.5" style="65" customWidth="1"/>
    <col min="4377" max="4377" width="10.83203125" style="65" customWidth="1"/>
    <col min="4378" max="4378" width="8" style="65" customWidth="1"/>
    <col min="4379" max="4381" width="0" style="65" hidden="1" customWidth="1"/>
    <col min="4382" max="4382" width="9.1640625" style="65" customWidth="1"/>
    <col min="4383" max="4383" width="23.6640625" style="65" customWidth="1"/>
    <col min="4384" max="4608" width="9.1640625" style="65"/>
    <col min="4609" max="4609" width="47.5" style="65" customWidth="1"/>
    <col min="4610" max="4610" width="9.5" style="65" customWidth="1"/>
    <col min="4611" max="4611" width="1.33203125" style="65" customWidth="1"/>
    <col min="4612" max="4612" width="11" style="65" customWidth="1"/>
    <col min="4613" max="4613" width="9.5" style="65" customWidth="1"/>
    <col min="4614" max="4614" width="10.83203125" style="65" customWidth="1"/>
    <col min="4615" max="4615" width="8" style="65" customWidth="1"/>
    <col min="4616" max="4619" width="0" style="65" hidden="1" customWidth="1"/>
    <col min="4620" max="4620" width="1.33203125" style="65" customWidth="1"/>
    <col min="4621" max="4621" width="11" style="65" customWidth="1"/>
    <col min="4622" max="4622" width="9.5" style="65" customWidth="1"/>
    <col min="4623" max="4623" width="10.83203125" style="65" customWidth="1"/>
    <col min="4624" max="4624" width="8" style="65" customWidth="1"/>
    <col min="4625" max="4629" width="0" style="65" hidden="1" customWidth="1"/>
    <col min="4630" max="4630" width="0.83203125" style="65" customWidth="1"/>
    <col min="4631" max="4631" width="11" style="65" customWidth="1"/>
    <col min="4632" max="4632" width="9.5" style="65" customWidth="1"/>
    <col min="4633" max="4633" width="10.83203125" style="65" customWidth="1"/>
    <col min="4634" max="4634" width="8" style="65" customWidth="1"/>
    <col min="4635" max="4637" width="0" style="65" hidden="1" customWidth="1"/>
    <col min="4638" max="4638" width="9.1640625" style="65" customWidth="1"/>
    <col min="4639" max="4639" width="23.6640625" style="65" customWidth="1"/>
    <col min="4640" max="4864" width="9.1640625" style="65"/>
    <col min="4865" max="4865" width="47.5" style="65" customWidth="1"/>
    <col min="4866" max="4866" width="9.5" style="65" customWidth="1"/>
    <col min="4867" max="4867" width="1.33203125" style="65" customWidth="1"/>
    <col min="4868" max="4868" width="11" style="65" customWidth="1"/>
    <col min="4869" max="4869" width="9.5" style="65" customWidth="1"/>
    <col min="4870" max="4870" width="10.83203125" style="65" customWidth="1"/>
    <col min="4871" max="4871" width="8" style="65" customWidth="1"/>
    <col min="4872" max="4875" width="0" style="65" hidden="1" customWidth="1"/>
    <col min="4876" max="4876" width="1.33203125" style="65" customWidth="1"/>
    <col min="4877" max="4877" width="11" style="65" customWidth="1"/>
    <col min="4878" max="4878" width="9.5" style="65" customWidth="1"/>
    <col min="4879" max="4879" width="10.83203125" style="65" customWidth="1"/>
    <col min="4880" max="4880" width="8" style="65" customWidth="1"/>
    <col min="4881" max="4885" width="0" style="65" hidden="1" customWidth="1"/>
    <col min="4886" max="4886" width="0.83203125" style="65" customWidth="1"/>
    <col min="4887" max="4887" width="11" style="65" customWidth="1"/>
    <col min="4888" max="4888" width="9.5" style="65" customWidth="1"/>
    <col min="4889" max="4889" width="10.83203125" style="65" customWidth="1"/>
    <col min="4890" max="4890" width="8" style="65" customWidth="1"/>
    <col min="4891" max="4893" width="0" style="65" hidden="1" customWidth="1"/>
    <col min="4894" max="4894" width="9.1640625" style="65" customWidth="1"/>
    <col min="4895" max="4895" width="23.6640625" style="65" customWidth="1"/>
    <col min="4896" max="5120" width="9.1640625" style="65"/>
    <col min="5121" max="5121" width="47.5" style="65" customWidth="1"/>
    <col min="5122" max="5122" width="9.5" style="65" customWidth="1"/>
    <col min="5123" max="5123" width="1.33203125" style="65" customWidth="1"/>
    <col min="5124" max="5124" width="11" style="65" customWidth="1"/>
    <col min="5125" max="5125" width="9.5" style="65" customWidth="1"/>
    <col min="5126" max="5126" width="10.83203125" style="65" customWidth="1"/>
    <col min="5127" max="5127" width="8" style="65" customWidth="1"/>
    <col min="5128" max="5131" width="0" style="65" hidden="1" customWidth="1"/>
    <col min="5132" max="5132" width="1.33203125" style="65" customWidth="1"/>
    <col min="5133" max="5133" width="11" style="65" customWidth="1"/>
    <col min="5134" max="5134" width="9.5" style="65" customWidth="1"/>
    <col min="5135" max="5135" width="10.83203125" style="65" customWidth="1"/>
    <col min="5136" max="5136" width="8" style="65" customWidth="1"/>
    <col min="5137" max="5141" width="0" style="65" hidden="1" customWidth="1"/>
    <col min="5142" max="5142" width="0.83203125" style="65" customWidth="1"/>
    <col min="5143" max="5143" width="11" style="65" customWidth="1"/>
    <col min="5144" max="5144" width="9.5" style="65" customWidth="1"/>
    <col min="5145" max="5145" width="10.83203125" style="65" customWidth="1"/>
    <col min="5146" max="5146" width="8" style="65" customWidth="1"/>
    <col min="5147" max="5149" width="0" style="65" hidden="1" customWidth="1"/>
    <col min="5150" max="5150" width="9.1640625" style="65" customWidth="1"/>
    <col min="5151" max="5151" width="23.6640625" style="65" customWidth="1"/>
    <col min="5152" max="5376" width="9.1640625" style="65"/>
    <col min="5377" max="5377" width="47.5" style="65" customWidth="1"/>
    <col min="5378" max="5378" width="9.5" style="65" customWidth="1"/>
    <col min="5379" max="5379" width="1.33203125" style="65" customWidth="1"/>
    <col min="5380" max="5380" width="11" style="65" customWidth="1"/>
    <col min="5381" max="5381" width="9.5" style="65" customWidth="1"/>
    <col min="5382" max="5382" width="10.83203125" style="65" customWidth="1"/>
    <col min="5383" max="5383" width="8" style="65" customWidth="1"/>
    <col min="5384" max="5387" width="0" style="65" hidden="1" customWidth="1"/>
    <col min="5388" max="5388" width="1.33203125" style="65" customWidth="1"/>
    <col min="5389" max="5389" width="11" style="65" customWidth="1"/>
    <col min="5390" max="5390" width="9.5" style="65" customWidth="1"/>
    <col min="5391" max="5391" width="10.83203125" style="65" customWidth="1"/>
    <col min="5392" max="5392" width="8" style="65" customWidth="1"/>
    <col min="5393" max="5397" width="0" style="65" hidden="1" customWidth="1"/>
    <col min="5398" max="5398" width="0.83203125" style="65" customWidth="1"/>
    <col min="5399" max="5399" width="11" style="65" customWidth="1"/>
    <col min="5400" max="5400" width="9.5" style="65" customWidth="1"/>
    <col min="5401" max="5401" width="10.83203125" style="65" customWidth="1"/>
    <col min="5402" max="5402" width="8" style="65" customWidth="1"/>
    <col min="5403" max="5405" width="0" style="65" hidden="1" customWidth="1"/>
    <col min="5406" max="5406" width="9.1640625" style="65" customWidth="1"/>
    <col min="5407" max="5407" width="23.6640625" style="65" customWidth="1"/>
    <col min="5408" max="5632" width="9.1640625" style="65"/>
    <col min="5633" max="5633" width="47.5" style="65" customWidth="1"/>
    <col min="5634" max="5634" width="9.5" style="65" customWidth="1"/>
    <col min="5635" max="5635" width="1.33203125" style="65" customWidth="1"/>
    <col min="5636" max="5636" width="11" style="65" customWidth="1"/>
    <col min="5637" max="5637" width="9.5" style="65" customWidth="1"/>
    <col min="5638" max="5638" width="10.83203125" style="65" customWidth="1"/>
    <col min="5639" max="5639" width="8" style="65" customWidth="1"/>
    <col min="5640" max="5643" width="0" style="65" hidden="1" customWidth="1"/>
    <col min="5644" max="5644" width="1.33203125" style="65" customWidth="1"/>
    <col min="5645" max="5645" width="11" style="65" customWidth="1"/>
    <col min="5646" max="5646" width="9.5" style="65" customWidth="1"/>
    <col min="5647" max="5647" width="10.83203125" style="65" customWidth="1"/>
    <col min="5648" max="5648" width="8" style="65" customWidth="1"/>
    <col min="5649" max="5653" width="0" style="65" hidden="1" customWidth="1"/>
    <col min="5654" max="5654" width="0.83203125" style="65" customWidth="1"/>
    <col min="5655" max="5655" width="11" style="65" customWidth="1"/>
    <col min="5656" max="5656" width="9.5" style="65" customWidth="1"/>
    <col min="5657" max="5657" width="10.83203125" style="65" customWidth="1"/>
    <col min="5658" max="5658" width="8" style="65" customWidth="1"/>
    <col min="5659" max="5661" width="0" style="65" hidden="1" customWidth="1"/>
    <col min="5662" max="5662" width="9.1640625" style="65" customWidth="1"/>
    <col min="5663" max="5663" width="23.6640625" style="65" customWidth="1"/>
    <col min="5664" max="5888" width="9.1640625" style="65"/>
    <col min="5889" max="5889" width="47.5" style="65" customWidth="1"/>
    <col min="5890" max="5890" width="9.5" style="65" customWidth="1"/>
    <col min="5891" max="5891" width="1.33203125" style="65" customWidth="1"/>
    <col min="5892" max="5892" width="11" style="65" customWidth="1"/>
    <col min="5893" max="5893" width="9.5" style="65" customWidth="1"/>
    <col min="5894" max="5894" width="10.83203125" style="65" customWidth="1"/>
    <col min="5895" max="5895" width="8" style="65" customWidth="1"/>
    <col min="5896" max="5899" width="0" style="65" hidden="1" customWidth="1"/>
    <col min="5900" max="5900" width="1.33203125" style="65" customWidth="1"/>
    <col min="5901" max="5901" width="11" style="65" customWidth="1"/>
    <col min="5902" max="5902" width="9.5" style="65" customWidth="1"/>
    <col min="5903" max="5903" width="10.83203125" style="65" customWidth="1"/>
    <col min="5904" max="5904" width="8" style="65" customWidth="1"/>
    <col min="5905" max="5909" width="0" style="65" hidden="1" customWidth="1"/>
    <col min="5910" max="5910" width="0.83203125" style="65" customWidth="1"/>
    <col min="5911" max="5911" width="11" style="65" customWidth="1"/>
    <col min="5912" max="5912" width="9.5" style="65" customWidth="1"/>
    <col min="5913" max="5913" width="10.83203125" style="65" customWidth="1"/>
    <col min="5914" max="5914" width="8" style="65" customWidth="1"/>
    <col min="5915" max="5917" width="0" style="65" hidden="1" customWidth="1"/>
    <col min="5918" max="5918" width="9.1640625" style="65" customWidth="1"/>
    <col min="5919" max="5919" width="23.6640625" style="65" customWidth="1"/>
    <col min="5920" max="6144" width="9.1640625" style="65"/>
    <col min="6145" max="6145" width="47.5" style="65" customWidth="1"/>
    <col min="6146" max="6146" width="9.5" style="65" customWidth="1"/>
    <col min="6147" max="6147" width="1.33203125" style="65" customWidth="1"/>
    <col min="6148" max="6148" width="11" style="65" customWidth="1"/>
    <col min="6149" max="6149" width="9.5" style="65" customWidth="1"/>
    <col min="6150" max="6150" width="10.83203125" style="65" customWidth="1"/>
    <col min="6151" max="6151" width="8" style="65" customWidth="1"/>
    <col min="6152" max="6155" width="0" style="65" hidden="1" customWidth="1"/>
    <col min="6156" max="6156" width="1.33203125" style="65" customWidth="1"/>
    <col min="6157" max="6157" width="11" style="65" customWidth="1"/>
    <col min="6158" max="6158" width="9.5" style="65" customWidth="1"/>
    <col min="6159" max="6159" width="10.83203125" style="65" customWidth="1"/>
    <col min="6160" max="6160" width="8" style="65" customWidth="1"/>
    <col min="6161" max="6165" width="0" style="65" hidden="1" customWidth="1"/>
    <col min="6166" max="6166" width="0.83203125" style="65" customWidth="1"/>
    <col min="6167" max="6167" width="11" style="65" customWidth="1"/>
    <col min="6168" max="6168" width="9.5" style="65" customWidth="1"/>
    <col min="6169" max="6169" width="10.83203125" style="65" customWidth="1"/>
    <col min="6170" max="6170" width="8" style="65" customWidth="1"/>
    <col min="6171" max="6173" width="0" style="65" hidden="1" customWidth="1"/>
    <col min="6174" max="6174" width="9.1640625" style="65" customWidth="1"/>
    <col min="6175" max="6175" width="23.6640625" style="65" customWidth="1"/>
    <col min="6176" max="6400" width="9.1640625" style="65"/>
    <col min="6401" max="6401" width="47.5" style="65" customWidth="1"/>
    <col min="6402" max="6402" width="9.5" style="65" customWidth="1"/>
    <col min="6403" max="6403" width="1.33203125" style="65" customWidth="1"/>
    <col min="6404" max="6404" width="11" style="65" customWidth="1"/>
    <col min="6405" max="6405" width="9.5" style="65" customWidth="1"/>
    <col min="6406" max="6406" width="10.83203125" style="65" customWidth="1"/>
    <col min="6407" max="6407" width="8" style="65" customWidth="1"/>
    <col min="6408" max="6411" width="0" style="65" hidden="1" customWidth="1"/>
    <col min="6412" max="6412" width="1.33203125" style="65" customWidth="1"/>
    <col min="6413" max="6413" width="11" style="65" customWidth="1"/>
    <col min="6414" max="6414" width="9.5" style="65" customWidth="1"/>
    <col min="6415" max="6415" width="10.83203125" style="65" customWidth="1"/>
    <col min="6416" max="6416" width="8" style="65" customWidth="1"/>
    <col min="6417" max="6421" width="0" style="65" hidden="1" customWidth="1"/>
    <col min="6422" max="6422" width="0.83203125" style="65" customWidth="1"/>
    <col min="6423" max="6423" width="11" style="65" customWidth="1"/>
    <col min="6424" max="6424" width="9.5" style="65" customWidth="1"/>
    <col min="6425" max="6425" width="10.83203125" style="65" customWidth="1"/>
    <col min="6426" max="6426" width="8" style="65" customWidth="1"/>
    <col min="6427" max="6429" width="0" style="65" hidden="1" customWidth="1"/>
    <col min="6430" max="6430" width="9.1640625" style="65" customWidth="1"/>
    <col min="6431" max="6431" width="23.6640625" style="65" customWidth="1"/>
    <col min="6432" max="6656" width="9.1640625" style="65"/>
    <col min="6657" max="6657" width="47.5" style="65" customWidth="1"/>
    <col min="6658" max="6658" width="9.5" style="65" customWidth="1"/>
    <col min="6659" max="6659" width="1.33203125" style="65" customWidth="1"/>
    <col min="6660" max="6660" width="11" style="65" customWidth="1"/>
    <col min="6661" max="6661" width="9.5" style="65" customWidth="1"/>
    <col min="6662" max="6662" width="10.83203125" style="65" customWidth="1"/>
    <col min="6663" max="6663" width="8" style="65" customWidth="1"/>
    <col min="6664" max="6667" width="0" style="65" hidden="1" customWidth="1"/>
    <col min="6668" max="6668" width="1.33203125" style="65" customWidth="1"/>
    <col min="6669" max="6669" width="11" style="65" customWidth="1"/>
    <col min="6670" max="6670" width="9.5" style="65" customWidth="1"/>
    <col min="6671" max="6671" width="10.83203125" style="65" customWidth="1"/>
    <col min="6672" max="6672" width="8" style="65" customWidth="1"/>
    <col min="6673" max="6677" width="0" style="65" hidden="1" customWidth="1"/>
    <col min="6678" max="6678" width="0.83203125" style="65" customWidth="1"/>
    <col min="6679" max="6679" width="11" style="65" customWidth="1"/>
    <col min="6680" max="6680" width="9.5" style="65" customWidth="1"/>
    <col min="6681" max="6681" width="10.83203125" style="65" customWidth="1"/>
    <col min="6682" max="6682" width="8" style="65" customWidth="1"/>
    <col min="6683" max="6685" width="0" style="65" hidden="1" customWidth="1"/>
    <col min="6686" max="6686" width="9.1640625" style="65" customWidth="1"/>
    <col min="6687" max="6687" width="23.6640625" style="65" customWidth="1"/>
    <col min="6688" max="6912" width="9.1640625" style="65"/>
    <col min="6913" max="6913" width="47.5" style="65" customWidth="1"/>
    <col min="6914" max="6914" width="9.5" style="65" customWidth="1"/>
    <col min="6915" max="6915" width="1.33203125" style="65" customWidth="1"/>
    <col min="6916" max="6916" width="11" style="65" customWidth="1"/>
    <col min="6917" max="6917" width="9.5" style="65" customWidth="1"/>
    <col min="6918" max="6918" width="10.83203125" style="65" customWidth="1"/>
    <col min="6919" max="6919" width="8" style="65" customWidth="1"/>
    <col min="6920" max="6923" width="0" style="65" hidden="1" customWidth="1"/>
    <col min="6924" max="6924" width="1.33203125" style="65" customWidth="1"/>
    <col min="6925" max="6925" width="11" style="65" customWidth="1"/>
    <col min="6926" max="6926" width="9.5" style="65" customWidth="1"/>
    <col min="6927" max="6927" width="10.83203125" style="65" customWidth="1"/>
    <col min="6928" max="6928" width="8" style="65" customWidth="1"/>
    <col min="6929" max="6933" width="0" style="65" hidden="1" customWidth="1"/>
    <col min="6934" max="6934" width="0.83203125" style="65" customWidth="1"/>
    <col min="6935" max="6935" width="11" style="65" customWidth="1"/>
    <col min="6936" max="6936" width="9.5" style="65" customWidth="1"/>
    <col min="6937" max="6937" width="10.83203125" style="65" customWidth="1"/>
    <col min="6938" max="6938" width="8" style="65" customWidth="1"/>
    <col min="6939" max="6941" width="0" style="65" hidden="1" customWidth="1"/>
    <col min="6942" max="6942" width="9.1640625" style="65" customWidth="1"/>
    <col min="6943" max="6943" width="23.6640625" style="65" customWidth="1"/>
    <col min="6944" max="7168" width="9.1640625" style="65"/>
    <col min="7169" max="7169" width="47.5" style="65" customWidth="1"/>
    <col min="7170" max="7170" width="9.5" style="65" customWidth="1"/>
    <col min="7171" max="7171" width="1.33203125" style="65" customWidth="1"/>
    <col min="7172" max="7172" width="11" style="65" customWidth="1"/>
    <col min="7173" max="7173" width="9.5" style="65" customWidth="1"/>
    <col min="7174" max="7174" width="10.83203125" style="65" customWidth="1"/>
    <col min="7175" max="7175" width="8" style="65" customWidth="1"/>
    <col min="7176" max="7179" width="0" style="65" hidden="1" customWidth="1"/>
    <col min="7180" max="7180" width="1.33203125" style="65" customWidth="1"/>
    <col min="7181" max="7181" width="11" style="65" customWidth="1"/>
    <col min="7182" max="7182" width="9.5" style="65" customWidth="1"/>
    <col min="7183" max="7183" width="10.83203125" style="65" customWidth="1"/>
    <col min="7184" max="7184" width="8" style="65" customWidth="1"/>
    <col min="7185" max="7189" width="0" style="65" hidden="1" customWidth="1"/>
    <col min="7190" max="7190" width="0.83203125" style="65" customWidth="1"/>
    <col min="7191" max="7191" width="11" style="65" customWidth="1"/>
    <col min="7192" max="7192" width="9.5" style="65" customWidth="1"/>
    <col min="7193" max="7193" width="10.83203125" style="65" customWidth="1"/>
    <col min="7194" max="7194" width="8" style="65" customWidth="1"/>
    <col min="7195" max="7197" width="0" style="65" hidden="1" customWidth="1"/>
    <col min="7198" max="7198" width="9.1640625" style="65" customWidth="1"/>
    <col min="7199" max="7199" width="23.6640625" style="65" customWidth="1"/>
    <col min="7200" max="7424" width="9.1640625" style="65"/>
    <col min="7425" max="7425" width="47.5" style="65" customWidth="1"/>
    <col min="7426" max="7426" width="9.5" style="65" customWidth="1"/>
    <col min="7427" max="7427" width="1.33203125" style="65" customWidth="1"/>
    <col min="7428" max="7428" width="11" style="65" customWidth="1"/>
    <col min="7429" max="7429" width="9.5" style="65" customWidth="1"/>
    <col min="7430" max="7430" width="10.83203125" style="65" customWidth="1"/>
    <col min="7431" max="7431" width="8" style="65" customWidth="1"/>
    <col min="7432" max="7435" width="0" style="65" hidden="1" customWidth="1"/>
    <col min="7436" max="7436" width="1.33203125" style="65" customWidth="1"/>
    <col min="7437" max="7437" width="11" style="65" customWidth="1"/>
    <col min="7438" max="7438" width="9.5" style="65" customWidth="1"/>
    <col min="7439" max="7439" width="10.83203125" style="65" customWidth="1"/>
    <col min="7440" max="7440" width="8" style="65" customWidth="1"/>
    <col min="7441" max="7445" width="0" style="65" hidden="1" customWidth="1"/>
    <col min="7446" max="7446" width="0.83203125" style="65" customWidth="1"/>
    <col min="7447" max="7447" width="11" style="65" customWidth="1"/>
    <col min="7448" max="7448" width="9.5" style="65" customWidth="1"/>
    <col min="7449" max="7449" width="10.83203125" style="65" customWidth="1"/>
    <col min="7450" max="7450" width="8" style="65" customWidth="1"/>
    <col min="7451" max="7453" width="0" style="65" hidden="1" customWidth="1"/>
    <col min="7454" max="7454" width="9.1640625" style="65" customWidth="1"/>
    <col min="7455" max="7455" width="23.6640625" style="65" customWidth="1"/>
    <col min="7456" max="7680" width="9.1640625" style="65"/>
    <col min="7681" max="7681" width="47.5" style="65" customWidth="1"/>
    <col min="7682" max="7682" width="9.5" style="65" customWidth="1"/>
    <col min="7683" max="7683" width="1.33203125" style="65" customWidth="1"/>
    <col min="7684" max="7684" width="11" style="65" customWidth="1"/>
    <col min="7685" max="7685" width="9.5" style="65" customWidth="1"/>
    <col min="7686" max="7686" width="10.83203125" style="65" customWidth="1"/>
    <col min="7687" max="7687" width="8" style="65" customWidth="1"/>
    <col min="7688" max="7691" width="0" style="65" hidden="1" customWidth="1"/>
    <col min="7692" max="7692" width="1.33203125" style="65" customWidth="1"/>
    <col min="7693" max="7693" width="11" style="65" customWidth="1"/>
    <col min="7694" max="7694" width="9.5" style="65" customWidth="1"/>
    <col min="7695" max="7695" width="10.83203125" style="65" customWidth="1"/>
    <col min="7696" max="7696" width="8" style="65" customWidth="1"/>
    <col min="7697" max="7701" width="0" style="65" hidden="1" customWidth="1"/>
    <col min="7702" max="7702" width="0.83203125" style="65" customWidth="1"/>
    <col min="7703" max="7703" width="11" style="65" customWidth="1"/>
    <col min="7704" max="7704" width="9.5" style="65" customWidth="1"/>
    <col min="7705" max="7705" width="10.83203125" style="65" customWidth="1"/>
    <col min="7706" max="7706" width="8" style="65" customWidth="1"/>
    <col min="7707" max="7709" width="0" style="65" hidden="1" customWidth="1"/>
    <col min="7710" max="7710" width="9.1640625" style="65" customWidth="1"/>
    <col min="7711" max="7711" width="23.6640625" style="65" customWidth="1"/>
    <col min="7712" max="7936" width="9.1640625" style="65"/>
    <col min="7937" max="7937" width="47.5" style="65" customWidth="1"/>
    <col min="7938" max="7938" width="9.5" style="65" customWidth="1"/>
    <col min="7939" max="7939" width="1.33203125" style="65" customWidth="1"/>
    <col min="7940" max="7940" width="11" style="65" customWidth="1"/>
    <col min="7941" max="7941" width="9.5" style="65" customWidth="1"/>
    <col min="7942" max="7942" width="10.83203125" style="65" customWidth="1"/>
    <col min="7943" max="7943" width="8" style="65" customWidth="1"/>
    <col min="7944" max="7947" width="0" style="65" hidden="1" customWidth="1"/>
    <col min="7948" max="7948" width="1.33203125" style="65" customWidth="1"/>
    <col min="7949" max="7949" width="11" style="65" customWidth="1"/>
    <col min="7950" max="7950" width="9.5" style="65" customWidth="1"/>
    <col min="7951" max="7951" width="10.83203125" style="65" customWidth="1"/>
    <col min="7952" max="7952" width="8" style="65" customWidth="1"/>
    <col min="7953" max="7957" width="0" style="65" hidden="1" customWidth="1"/>
    <col min="7958" max="7958" width="0.83203125" style="65" customWidth="1"/>
    <col min="7959" max="7959" width="11" style="65" customWidth="1"/>
    <col min="7960" max="7960" width="9.5" style="65" customWidth="1"/>
    <col min="7961" max="7961" width="10.83203125" style="65" customWidth="1"/>
    <col min="7962" max="7962" width="8" style="65" customWidth="1"/>
    <col min="7963" max="7965" width="0" style="65" hidden="1" customWidth="1"/>
    <col min="7966" max="7966" width="9.1640625" style="65" customWidth="1"/>
    <col min="7967" max="7967" width="23.6640625" style="65" customWidth="1"/>
    <col min="7968" max="8192" width="9.1640625" style="65"/>
    <col min="8193" max="8193" width="47.5" style="65" customWidth="1"/>
    <col min="8194" max="8194" width="9.5" style="65" customWidth="1"/>
    <col min="8195" max="8195" width="1.33203125" style="65" customWidth="1"/>
    <col min="8196" max="8196" width="11" style="65" customWidth="1"/>
    <col min="8197" max="8197" width="9.5" style="65" customWidth="1"/>
    <col min="8198" max="8198" width="10.83203125" style="65" customWidth="1"/>
    <col min="8199" max="8199" width="8" style="65" customWidth="1"/>
    <col min="8200" max="8203" width="0" style="65" hidden="1" customWidth="1"/>
    <col min="8204" max="8204" width="1.33203125" style="65" customWidth="1"/>
    <col min="8205" max="8205" width="11" style="65" customWidth="1"/>
    <col min="8206" max="8206" width="9.5" style="65" customWidth="1"/>
    <col min="8207" max="8207" width="10.83203125" style="65" customWidth="1"/>
    <col min="8208" max="8208" width="8" style="65" customWidth="1"/>
    <col min="8209" max="8213" width="0" style="65" hidden="1" customWidth="1"/>
    <col min="8214" max="8214" width="0.83203125" style="65" customWidth="1"/>
    <col min="8215" max="8215" width="11" style="65" customWidth="1"/>
    <col min="8216" max="8216" width="9.5" style="65" customWidth="1"/>
    <col min="8217" max="8217" width="10.83203125" style="65" customWidth="1"/>
    <col min="8218" max="8218" width="8" style="65" customWidth="1"/>
    <col min="8219" max="8221" width="0" style="65" hidden="1" customWidth="1"/>
    <col min="8222" max="8222" width="9.1640625" style="65" customWidth="1"/>
    <col min="8223" max="8223" width="23.6640625" style="65" customWidth="1"/>
    <col min="8224" max="8448" width="9.1640625" style="65"/>
    <col min="8449" max="8449" width="47.5" style="65" customWidth="1"/>
    <col min="8450" max="8450" width="9.5" style="65" customWidth="1"/>
    <col min="8451" max="8451" width="1.33203125" style="65" customWidth="1"/>
    <col min="8452" max="8452" width="11" style="65" customWidth="1"/>
    <col min="8453" max="8453" width="9.5" style="65" customWidth="1"/>
    <col min="8454" max="8454" width="10.83203125" style="65" customWidth="1"/>
    <col min="8455" max="8455" width="8" style="65" customWidth="1"/>
    <col min="8456" max="8459" width="0" style="65" hidden="1" customWidth="1"/>
    <col min="8460" max="8460" width="1.33203125" style="65" customWidth="1"/>
    <col min="8461" max="8461" width="11" style="65" customWidth="1"/>
    <col min="8462" max="8462" width="9.5" style="65" customWidth="1"/>
    <col min="8463" max="8463" width="10.83203125" style="65" customWidth="1"/>
    <col min="8464" max="8464" width="8" style="65" customWidth="1"/>
    <col min="8465" max="8469" width="0" style="65" hidden="1" customWidth="1"/>
    <col min="8470" max="8470" width="0.83203125" style="65" customWidth="1"/>
    <col min="8471" max="8471" width="11" style="65" customWidth="1"/>
    <col min="8472" max="8472" width="9.5" style="65" customWidth="1"/>
    <col min="8473" max="8473" width="10.83203125" style="65" customWidth="1"/>
    <col min="8474" max="8474" width="8" style="65" customWidth="1"/>
    <col min="8475" max="8477" width="0" style="65" hidden="1" customWidth="1"/>
    <col min="8478" max="8478" width="9.1640625" style="65" customWidth="1"/>
    <col min="8479" max="8479" width="23.6640625" style="65" customWidth="1"/>
    <col min="8480" max="8704" width="9.1640625" style="65"/>
    <col min="8705" max="8705" width="47.5" style="65" customWidth="1"/>
    <col min="8706" max="8706" width="9.5" style="65" customWidth="1"/>
    <col min="8707" max="8707" width="1.33203125" style="65" customWidth="1"/>
    <col min="8708" max="8708" width="11" style="65" customWidth="1"/>
    <col min="8709" max="8709" width="9.5" style="65" customWidth="1"/>
    <col min="8710" max="8710" width="10.83203125" style="65" customWidth="1"/>
    <col min="8711" max="8711" width="8" style="65" customWidth="1"/>
    <col min="8712" max="8715" width="0" style="65" hidden="1" customWidth="1"/>
    <col min="8716" max="8716" width="1.33203125" style="65" customWidth="1"/>
    <col min="8717" max="8717" width="11" style="65" customWidth="1"/>
    <col min="8718" max="8718" width="9.5" style="65" customWidth="1"/>
    <col min="8719" max="8719" width="10.83203125" style="65" customWidth="1"/>
    <col min="8720" max="8720" width="8" style="65" customWidth="1"/>
    <col min="8721" max="8725" width="0" style="65" hidden="1" customWidth="1"/>
    <col min="8726" max="8726" width="0.83203125" style="65" customWidth="1"/>
    <col min="8727" max="8727" width="11" style="65" customWidth="1"/>
    <col min="8728" max="8728" width="9.5" style="65" customWidth="1"/>
    <col min="8729" max="8729" width="10.83203125" style="65" customWidth="1"/>
    <col min="8730" max="8730" width="8" style="65" customWidth="1"/>
    <col min="8731" max="8733" width="0" style="65" hidden="1" customWidth="1"/>
    <col min="8734" max="8734" width="9.1640625" style="65" customWidth="1"/>
    <col min="8735" max="8735" width="23.6640625" style="65" customWidth="1"/>
    <col min="8736" max="8960" width="9.1640625" style="65"/>
    <col min="8961" max="8961" width="47.5" style="65" customWidth="1"/>
    <col min="8962" max="8962" width="9.5" style="65" customWidth="1"/>
    <col min="8963" max="8963" width="1.33203125" style="65" customWidth="1"/>
    <col min="8964" max="8964" width="11" style="65" customWidth="1"/>
    <col min="8965" max="8965" width="9.5" style="65" customWidth="1"/>
    <col min="8966" max="8966" width="10.83203125" style="65" customWidth="1"/>
    <col min="8967" max="8967" width="8" style="65" customWidth="1"/>
    <col min="8968" max="8971" width="0" style="65" hidden="1" customWidth="1"/>
    <col min="8972" max="8972" width="1.33203125" style="65" customWidth="1"/>
    <col min="8973" max="8973" width="11" style="65" customWidth="1"/>
    <col min="8974" max="8974" width="9.5" style="65" customWidth="1"/>
    <col min="8975" max="8975" width="10.83203125" style="65" customWidth="1"/>
    <col min="8976" max="8976" width="8" style="65" customWidth="1"/>
    <col min="8977" max="8981" width="0" style="65" hidden="1" customWidth="1"/>
    <col min="8982" max="8982" width="0.83203125" style="65" customWidth="1"/>
    <col min="8983" max="8983" width="11" style="65" customWidth="1"/>
    <col min="8984" max="8984" width="9.5" style="65" customWidth="1"/>
    <col min="8985" max="8985" width="10.83203125" style="65" customWidth="1"/>
    <col min="8986" max="8986" width="8" style="65" customWidth="1"/>
    <col min="8987" max="8989" width="0" style="65" hidden="1" customWidth="1"/>
    <col min="8990" max="8990" width="9.1640625" style="65" customWidth="1"/>
    <col min="8991" max="8991" width="23.6640625" style="65" customWidth="1"/>
    <col min="8992" max="9216" width="9.1640625" style="65"/>
    <col min="9217" max="9217" width="47.5" style="65" customWidth="1"/>
    <col min="9218" max="9218" width="9.5" style="65" customWidth="1"/>
    <col min="9219" max="9219" width="1.33203125" style="65" customWidth="1"/>
    <col min="9220" max="9220" width="11" style="65" customWidth="1"/>
    <col min="9221" max="9221" width="9.5" style="65" customWidth="1"/>
    <col min="9222" max="9222" width="10.83203125" style="65" customWidth="1"/>
    <col min="9223" max="9223" width="8" style="65" customWidth="1"/>
    <col min="9224" max="9227" width="0" style="65" hidden="1" customWidth="1"/>
    <col min="9228" max="9228" width="1.33203125" style="65" customWidth="1"/>
    <col min="9229" max="9229" width="11" style="65" customWidth="1"/>
    <col min="9230" max="9230" width="9.5" style="65" customWidth="1"/>
    <col min="9231" max="9231" width="10.83203125" style="65" customWidth="1"/>
    <col min="9232" max="9232" width="8" style="65" customWidth="1"/>
    <col min="9233" max="9237" width="0" style="65" hidden="1" customWidth="1"/>
    <col min="9238" max="9238" width="0.83203125" style="65" customWidth="1"/>
    <col min="9239" max="9239" width="11" style="65" customWidth="1"/>
    <col min="9240" max="9240" width="9.5" style="65" customWidth="1"/>
    <col min="9241" max="9241" width="10.83203125" style="65" customWidth="1"/>
    <col min="9242" max="9242" width="8" style="65" customWidth="1"/>
    <col min="9243" max="9245" width="0" style="65" hidden="1" customWidth="1"/>
    <col min="9246" max="9246" width="9.1640625" style="65" customWidth="1"/>
    <col min="9247" max="9247" width="23.6640625" style="65" customWidth="1"/>
    <col min="9248" max="9472" width="9.1640625" style="65"/>
    <col min="9473" max="9473" width="47.5" style="65" customWidth="1"/>
    <col min="9474" max="9474" width="9.5" style="65" customWidth="1"/>
    <col min="9475" max="9475" width="1.33203125" style="65" customWidth="1"/>
    <col min="9476" max="9476" width="11" style="65" customWidth="1"/>
    <col min="9477" max="9477" width="9.5" style="65" customWidth="1"/>
    <col min="9478" max="9478" width="10.83203125" style="65" customWidth="1"/>
    <col min="9479" max="9479" width="8" style="65" customWidth="1"/>
    <col min="9480" max="9483" width="0" style="65" hidden="1" customWidth="1"/>
    <col min="9484" max="9484" width="1.33203125" style="65" customWidth="1"/>
    <col min="9485" max="9485" width="11" style="65" customWidth="1"/>
    <col min="9486" max="9486" width="9.5" style="65" customWidth="1"/>
    <col min="9487" max="9487" width="10.83203125" style="65" customWidth="1"/>
    <col min="9488" max="9488" width="8" style="65" customWidth="1"/>
    <col min="9489" max="9493" width="0" style="65" hidden="1" customWidth="1"/>
    <col min="9494" max="9494" width="0.83203125" style="65" customWidth="1"/>
    <col min="9495" max="9495" width="11" style="65" customWidth="1"/>
    <col min="9496" max="9496" width="9.5" style="65" customWidth="1"/>
    <col min="9497" max="9497" width="10.83203125" style="65" customWidth="1"/>
    <col min="9498" max="9498" width="8" style="65" customWidth="1"/>
    <col min="9499" max="9501" width="0" style="65" hidden="1" customWidth="1"/>
    <col min="9502" max="9502" width="9.1640625" style="65" customWidth="1"/>
    <col min="9503" max="9503" width="23.6640625" style="65" customWidth="1"/>
    <col min="9504" max="9728" width="9.1640625" style="65"/>
    <col min="9729" max="9729" width="47.5" style="65" customWidth="1"/>
    <col min="9730" max="9730" width="9.5" style="65" customWidth="1"/>
    <col min="9731" max="9731" width="1.33203125" style="65" customWidth="1"/>
    <col min="9732" max="9732" width="11" style="65" customWidth="1"/>
    <col min="9733" max="9733" width="9.5" style="65" customWidth="1"/>
    <col min="9734" max="9734" width="10.83203125" style="65" customWidth="1"/>
    <col min="9735" max="9735" width="8" style="65" customWidth="1"/>
    <col min="9736" max="9739" width="0" style="65" hidden="1" customWidth="1"/>
    <col min="9740" max="9740" width="1.33203125" style="65" customWidth="1"/>
    <col min="9741" max="9741" width="11" style="65" customWidth="1"/>
    <col min="9742" max="9742" width="9.5" style="65" customWidth="1"/>
    <col min="9743" max="9743" width="10.83203125" style="65" customWidth="1"/>
    <col min="9744" max="9744" width="8" style="65" customWidth="1"/>
    <col min="9745" max="9749" width="0" style="65" hidden="1" customWidth="1"/>
    <col min="9750" max="9750" width="0.83203125" style="65" customWidth="1"/>
    <col min="9751" max="9751" width="11" style="65" customWidth="1"/>
    <col min="9752" max="9752" width="9.5" style="65" customWidth="1"/>
    <col min="9753" max="9753" width="10.83203125" style="65" customWidth="1"/>
    <col min="9754" max="9754" width="8" style="65" customWidth="1"/>
    <col min="9755" max="9757" width="0" style="65" hidden="1" customWidth="1"/>
    <col min="9758" max="9758" width="9.1640625" style="65" customWidth="1"/>
    <col min="9759" max="9759" width="23.6640625" style="65" customWidth="1"/>
    <col min="9760" max="9984" width="9.1640625" style="65"/>
    <col min="9985" max="9985" width="47.5" style="65" customWidth="1"/>
    <col min="9986" max="9986" width="9.5" style="65" customWidth="1"/>
    <col min="9987" max="9987" width="1.33203125" style="65" customWidth="1"/>
    <col min="9988" max="9988" width="11" style="65" customWidth="1"/>
    <col min="9989" max="9989" width="9.5" style="65" customWidth="1"/>
    <col min="9990" max="9990" width="10.83203125" style="65" customWidth="1"/>
    <col min="9991" max="9991" width="8" style="65" customWidth="1"/>
    <col min="9992" max="9995" width="0" style="65" hidden="1" customWidth="1"/>
    <col min="9996" max="9996" width="1.33203125" style="65" customWidth="1"/>
    <col min="9997" max="9997" width="11" style="65" customWidth="1"/>
    <col min="9998" max="9998" width="9.5" style="65" customWidth="1"/>
    <col min="9999" max="9999" width="10.83203125" style="65" customWidth="1"/>
    <col min="10000" max="10000" width="8" style="65" customWidth="1"/>
    <col min="10001" max="10005" width="0" style="65" hidden="1" customWidth="1"/>
    <col min="10006" max="10006" width="0.83203125" style="65" customWidth="1"/>
    <col min="10007" max="10007" width="11" style="65" customWidth="1"/>
    <col min="10008" max="10008" width="9.5" style="65" customWidth="1"/>
    <col min="10009" max="10009" width="10.83203125" style="65" customWidth="1"/>
    <col min="10010" max="10010" width="8" style="65" customWidth="1"/>
    <col min="10011" max="10013" width="0" style="65" hidden="1" customWidth="1"/>
    <col min="10014" max="10014" width="9.1640625" style="65" customWidth="1"/>
    <col min="10015" max="10015" width="23.6640625" style="65" customWidth="1"/>
    <col min="10016" max="10240" width="9.1640625" style="65"/>
    <col min="10241" max="10241" width="47.5" style="65" customWidth="1"/>
    <col min="10242" max="10242" width="9.5" style="65" customWidth="1"/>
    <col min="10243" max="10243" width="1.33203125" style="65" customWidth="1"/>
    <col min="10244" max="10244" width="11" style="65" customWidth="1"/>
    <col min="10245" max="10245" width="9.5" style="65" customWidth="1"/>
    <col min="10246" max="10246" width="10.83203125" style="65" customWidth="1"/>
    <col min="10247" max="10247" width="8" style="65" customWidth="1"/>
    <col min="10248" max="10251" width="0" style="65" hidden="1" customWidth="1"/>
    <col min="10252" max="10252" width="1.33203125" style="65" customWidth="1"/>
    <col min="10253" max="10253" width="11" style="65" customWidth="1"/>
    <col min="10254" max="10254" width="9.5" style="65" customWidth="1"/>
    <col min="10255" max="10255" width="10.83203125" style="65" customWidth="1"/>
    <col min="10256" max="10256" width="8" style="65" customWidth="1"/>
    <col min="10257" max="10261" width="0" style="65" hidden="1" customWidth="1"/>
    <col min="10262" max="10262" width="0.83203125" style="65" customWidth="1"/>
    <col min="10263" max="10263" width="11" style="65" customWidth="1"/>
    <col min="10264" max="10264" width="9.5" style="65" customWidth="1"/>
    <col min="10265" max="10265" width="10.83203125" style="65" customWidth="1"/>
    <col min="10266" max="10266" width="8" style="65" customWidth="1"/>
    <col min="10267" max="10269" width="0" style="65" hidden="1" customWidth="1"/>
    <col min="10270" max="10270" width="9.1640625" style="65" customWidth="1"/>
    <col min="10271" max="10271" width="23.6640625" style="65" customWidth="1"/>
    <col min="10272" max="10496" width="9.1640625" style="65"/>
    <col min="10497" max="10497" width="47.5" style="65" customWidth="1"/>
    <col min="10498" max="10498" width="9.5" style="65" customWidth="1"/>
    <col min="10499" max="10499" width="1.33203125" style="65" customWidth="1"/>
    <col min="10500" max="10500" width="11" style="65" customWidth="1"/>
    <col min="10501" max="10501" width="9.5" style="65" customWidth="1"/>
    <col min="10502" max="10502" width="10.83203125" style="65" customWidth="1"/>
    <col min="10503" max="10503" width="8" style="65" customWidth="1"/>
    <col min="10504" max="10507" width="0" style="65" hidden="1" customWidth="1"/>
    <col min="10508" max="10508" width="1.33203125" style="65" customWidth="1"/>
    <col min="10509" max="10509" width="11" style="65" customWidth="1"/>
    <col min="10510" max="10510" width="9.5" style="65" customWidth="1"/>
    <col min="10511" max="10511" width="10.83203125" style="65" customWidth="1"/>
    <col min="10512" max="10512" width="8" style="65" customWidth="1"/>
    <col min="10513" max="10517" width="0" style="65" hidden="1" customWidth="1"/>
    <col min="10518" max="10518" width="0.83203125" style="65" customWidth="1"/>
    <col min="10519" max="10519" width="11" style="65" customWidth="1"/>
    <col min="10520" max="10520" width="9.5" style="65" customWidth="1"/>
    <col min="10521" max="10521" width="10.83203125" style="65" customWidth="1"/>
    <col min="10522" max="10522" width="8" style="65" customWidth="1"/>
    <col min="10523" max="10525" width="0" style="65" hidden="1" customWidth="1"/>
    <col min="10526" max="10526" width="9.1640625" style="65" customWidth="1"/>
    <col min="10527" max="10527" width="23.6640625" style="65" customWidth="1"/>
    <col min="10528" max="10752" width="9.1640625" style="65"/>
    <col min="10753" max="10753" width="47.5" style="65" customWidth="1"/>
    <col min="10754" max="10754" width="9.5" style="65" customWidth="1"/>
    <col min="10755" max="10755" width="1.33203125" style="65" customWidth="1"/>
    <col min="10756" max="10756" width="11" style="65" customWidth="1"/>
    <col min="10757" max="10757" width="9.5" style="65" customWidth="1"/>
    <col min="10758" max="10758" width="10.83203125" style="65" customWidth="1"/>
    <col min="10759" max="10759" width="8" style="65" customWidth="1"/>
    <col min="10760" max="10763" width="0" style="65" hidden="1" customWidth="1"/>
    <col min="10764" max="10764" width="1.33203125" style="65" customWidth="1"/>
    <col min="10765" max="10765" width="11" style="65" customWidth="1"/>
    <col min="10766" max="10766" width="9.5" style="65" customWidth="1"/>
    <col min="10767" max="10767" width="10.83203125" style="65" customWidth="1"/>
    <col min="10768" max="10768" width="8" style="65" customWidth="1"/>
    <col min="10769" max="10773" width="0" style="65" hidden="1" customWidth="1"/>
    <col min="10774" max="10774" width="0.83203125" style="65" customWidth="1"/>
    <col min="10775" max="10775" width="11" style="65" customWidth="1"/>
    <col min="10776" max="10776" width="9.5" style="65" customWidth="1"/>
    <col min="10777" max="10777" width="10.83203125" style="65" customWidth="1"/>
    <col min="10778" max="10778" width="8" style="65" customWidth="1"/>
    <col min="10779" max="10781" width="0" style="65" hidden="1" customWidth="1"/>
    <col min="10782" max="10782" width="9.1640625" style="65" customWidth="1"/>
    <col min="10783" max="10783" width="23.6640625" style="65" customWidth="1"/>
    <col min="10784" max="11008" width="9.1640625" style="65"/>
    <col min="11009" max="11009" width="47.5" style="65" customWidth="1"/>
    <col min="11010" max="11010" width="9.5" style="65" customWidth="1"/>
    <col min="11011" max="11011" width="1.33203125" style="65" customWidth="1"/>
    <col min="11012" max="11012" width="11" style="65" customWidth="1"/>
    <col min="11013" max="11013" width="9.5" style="65" customWidth="1"/>
    <col min="11014" max="11014" width="10.83203125" style="65" customWidth="1"/>
    <col min="11015" max="11015" width="8" style="65" customWidth="1"/>
    <col min="11016" max="11019" width="0" style="65" hidden="1" customWidth="1"/>
    <col min="11020" max="11020" width="1.33203125" style="65" customWidth="1"/>
    <col min="11021" max="11021" width="11" style="65" customWidth="1"/>
    <col min="11022" max="11022" width="9.5" style="65" customWidth="1"/>
    <col min="11023" max="11023" width="10.83203125" style="65" customWidth="1"/>
    <col min="11024" max="11024" width="8" style="65" customWidth="1"/>
    <col min="11025" max="11029" width="0" style="65" hidden="1" customWidth="1"/>
    <col min="11030" max="11030" width="0.83203125" style="65" customWidth="1"/>
    <col min="11031" max="11031" width="11" style="65" customWidth="1"/>
    <col min="11032" max="11032" width="9.5" style="65" customWidth="1"/>
    <col min="11033" max="11033" width="10.83203125" style="65" customWidth="1"/>
    <col min="11034" max="11034" width="8" style="65" customWidth="1"/>
    <col min="11035" max="11037" width="0" style="65" hidden="1" customWidth="1"/>
    <col min="11038" max="11038" width="9.1640625" style="65" customWidth="1"/>
    <col min="11039" max="11039" width="23.6640625" style="65" customWidth="1"/>
    <col min="11040" max="11264" width="9.1640625" style="65"/>
    <col min="11265" max="11265" width="47.5" style="65" customWidth="1"/>
    <col min="11266" max="11266" width="9.5" style="65" customWidth="1"/>
    <col min="11267" max="11267" width="1.33203125" style="65" customWidth="1"/>
    <col min="11268" max="11268" width="11" style="65" customWidth="1"/>
    <col min="11269" max="11269" width="9.5" style="65" customWidth="1"/>
    <col min="11270" max="11270" width="10.83203125" style="65" customWidth="1"/>
    <col min="11271" max="11271" width="8" style="65" customWidth="1"/>
    <col min="11272" max="11275" width="0" style="65" hidden="1" customWidth="1"/>
    <col min="11276" max="11276" width="1.33203125" style="65" customWidth="1"/>
    <col min="11277" max="11277" width="11" style="65" customWidth="1"/>
    <col min="11278" max="11278" width="9.5" style="65" customWidth="1"/>
    <col min="11279" max="11279" width="10.83203125" style="65" customWidth="1"/>
    <col min="11280" max="11280" width="8" style="65" customWidth="1"/>
    <col min="11281" max="11285" width="0" style="65" hidden="1" customWidth="1"/>
    <col min="11286" max="11286" width="0.83203125" style="65" customWidth="1"/>
    <col min="11287" max="11287" width="11" style="65" customWidth="1"/>
    <col min="11288" max="11288" width="9.5" style="65" customWidth="1"/>
    <col min="11289" max="11289" width="10.83203125" style="65" customWidth="1"/>
    <col min="11290" max="11290" width="8" style="65" customWidth="1"/>
    <col min="11291" max="11293" width="0" style="65" hidden="1" customWidth="1"/>
    <col min="11294" max="11294" width="9.1640625" style="65" customWidth="1"/>
    <col min="11295" max="11295" width="23.6640625" style="65" customWidth="1"/>
    <col min="11296" max="11520" width="9.1640625" style="65"/>
    <col min="11521" max="11521" width="47.5" style="65" customWidth="1"/>
    <col min="11522" max="11522" width="9.5" style="65" customWidth="1"/>
    <col min="11523" max="11523" width="1.33203125" style="65" customWidth="1"/>
    <col min="11524" max="11524" width="11" style="65" customWidth="1"/>
    <col min="11525" max="11525" width="9.5" style="65" customWidth="1"/>
    <col min="11526" max="11526" width="10.83203125" style="65" customWidth="1"/>
    <col min="11527" max="11527" width="8" style="65" customWidth="1"/>
    <col min="11528" max="11531" width="0" style="65" hidden="1" customWidth="1"/>
    <col min="11532" max="11532" width="1.33203125" style="65" customWidth="1"/>
    <col min="11533" max="11533" width="11" style="65" customWidth="1"/>
    <col min="11534" max="11534" width="9.5" style="65" customWidth="1"/>
    <col min="11535" max="11535" width="10.83203125" style="65" customWidth="1"/>
    <col min="11536" max="11536" width="8" style="65" customWidth="1"/>
    <col min="11537" max="11541" width="0" style="65" hidden="1" customWidth="1"/>
    <col min="11542" max="11542" width="0.83203125" style="65" customWidth="1"/>
    <col min="11543" max="11543" width="11" style="65" customWidth="1"/>
    <col min="11544" max="11544" width="9.5" style="65" customWidth="1"/>
    <col min="11545" max="11545" width="10.83203125" style="65" customWidth="1"/>
    <col min="11546" max="11546" width="8" style="65" customWidth="1"/>
    <col min="11547" max="11549" width="0" style="65" hidden="1" customWidth="1"/>
    <col min="11550" max="11550" width="9.1640625" style="65" customWidth="1"/>
    <col min="11551" max="11551" width="23.6640625" style="65" customWidth="1"/>
    <col min="11552" max="11776" width="9.1640625" style="65"/>
    <col min="11777" max="11777" width="47.5" style="65" customWidth="1"/>
    <col min="11778" max="11778" width="9.5" style="65" customWidth="1"/>
    <col min="11779" max="11779" width="1.33203125" style="65" customWidth="1"/>
    <col min="11780" max="11780" width="11" style="65" customWidth="1"/>
    <col min="11781" max="11781" width="9.5" style="65" customWidth="1"/>
    <col min="11782" max="11782" width="10.83203125" style="65" customWidth="1"/>
    <col min="11783" max="11783" width="8" style="65" customWidth="1"/>
    <col min="11784" max="11787" width="0" style="65" hidden="1" customWidth="1"/>
    <col min="11788" max="11788" width="1.33203125" style="65" customWidth="1"/>
    <col min="11789" max="11789" width="11" style="65" customWidth="1"/>
    <col min="11790" max="11790" width="9.5" style="65" customWidth="1"/>
    <col min="11791" max="11791" width="10.83203125" style="65" customWidth="1"/>
    <col min="11792" max="11792" width="8" style="65" customWidth="1"/>
    <col min="11793" max="11797" width="0" style="65" hidden="1" customWidth="1"/>
    <col min="11798" max="11798" width="0.83203125" style="65" customWidth="1"/>
    <col min="11799" max="11799" width="11" style="65" customWidth="1"/>
    <col min="11800" max="11800" width="9.5" style="65" customWidth="1"/>
    <col min="11801" max="11801" width="10.83203125" style="65" customWidth="1"/>
    <col min="11802" max="11802" width="8" style="65" customWidth="1"/>
    <col min="11803" max="11805" width="0" style="65" hidden="1" customWidth="1"/>
    <col min="11806" max="11806" width="9.1640625" style="65" customWidth="1"/>
    <col min="11807" max="11807" width="23.6640625" style="65" customWidth="1"/>
    <col min="11808" max="12032" width="9.1640625" style="65"/>
    <col min="12033" max="12033" width="47.5" style="65" customWidth="1"/>
    <col min="12034" max="12034" width="9.5" style="65" customWidth="1"/>
    <col min="12035" max="12035" width="1.33203125" style="65" customWidth="1"/>
    <col min="12036" max="12036" width="11" style="65" customWidth="1"/>
    <col min="12037" max="12037" width="9.5" style="65" customWidth="1"/>
    <col min="12038" max="12038" width="10.83203125" style="65" customWidth="1"/>
    <col min="12039" max="12039" width="8" style="65" customWidth="1"/>
    <col min="12040" max="12043" width="0" style="65" hidden="1" customWidth="1"/>
    <col min="12044" max="12044" width="1.33203125" style="65" customWidth="1"/>
    <col min="12045" max="12045" width="11" style="65" customWidth="1"/>
    <col min="12046" max="12046" width="9.5" style="65" customWidth="1"/>
    <col min="12047" max="12047" width="10.83203125" style="65" customWidth="1"/>
    <col min="12048" max="12048" width="8" style="65" customWidth="1"/>
    <col min="12049" max="12053" width="0" style="65" hidden="1" customWidth="1"/>
    <col min="12054" max="12054" width="0.83203125" style="65" customWidth="1"/>
    <col min="12055" max="12055" width="11" style="65" customWidth="1"/>
    <col min="12056" max="12056" width="9.5" style="65" customWidth="1"/>
    <col min="12057" max="12057" width="10.83203125" style="65" customWidth="1"/>
    <col min="12058" max="12058" width="8" style="65" customWidth="1"/>
    <col min="12059" max="12061" width="0" style="65" hidden="1" customWidth="1"/>
    <col min="12062" max="12062" width="9.1640625" style="65" customWidth="1"/>
    <col min="12063" max="12063" width="23.6640625" style="65" customWidth="1"/>
    <col min="12064" max="12288" width="9.1640625" style="65"/>
    <col min="12289" max="12289" width="47.5" style="65" customWidth="1"/>
    <col min="12290" max="12290" width="9.5" style="65" customWidth="1"/>
    <col min="12291" max="12291" width="1.33203125" style="65" customWidth="1"/>
    <col min="12292" max="12292" width="11" style="65" customWidth="1"/>
    <col min="12293" max="12293" width="9.5" style="65" customWidth="1"/>
    <col min="12294" max="12294" width="10.83203125" style="65" customWidth="1"/>
    <col min="12295" max="12295" width="8" style="65" customWidth="1"/>
    <col min="12296" max="12299" width="0" style="65" hidden="1" customWidth="1"/>
    <col min="12300" max="12300" width="1.33203125" style="65" customWidth="1"/>
    <col min="12301" max="12301" width="11" style="65" customWidth="1"/>
    <col min="12302" max="12302" width="9.5" style="65" customWidth="1"/>
    <col min="12303" max="12303" width="10.83203125" style="65" customWidth="1"/>
    <col min="12304" max="12304" width="8" style="65" customWidth="1"/>
    <col min="12305" max="12309" width="0" style="65" hidden="1" customWidth="1"/>
    <col min="12310" max="12310" width="0.83203125" style="65" customWidth="1"/>
    <col min="12311" max="12311" width="11" style="65" customWidth="1"/>
    <col min="12312" max="12312" width="9.5" style="65" customWidth="1"/>
    <col min="12313" max="12313" width="10.83203125" style="65" customWidth="1"/>
    <col min="12314" max="12314" width="8" style="65" customWidth="1"/>
    <col min="12315" max="12317" width="0" style="65" hidden="1" customWidth="1"/>
    <col min="12318" max="12318" width="9.1640625" style="65" customWidth="1"/>
    <col min="12319" max="12319" width="23.6640625" style="65" customWidth="1"/>
    <col min="12320" max="12544" width="9.1640625" style="65"/>
    <col min="12545" max="12545" width="47.5" style="65" customWidth="1"/>
    <col min="12546" max="12546" width="9.5" style="65" customWidth="1"/>
    <col min="12547" max="12547" width="1.33203125" style="65" customWidth="1"/>
    <col min="12548" max="12548" width="11" style="65" customWidth="1"/>
    <col min="12549" max="12549" width="9.5" style="65" customWidth="1"/>
    <col min="12550" max="12550" width="10.83203125" style="65" customWidth="1"/>
    <col min="12551" max="12551" width="8" style="65" customWidth="1"/>
    <col min="12552" max="12555" width="0" style="65" hidden="1" customWidth="1"/>
    <col min="12556" max="12556" width="1.33203125" style="65" customWidth="1"/>
    <col min="12557" max="12557" width="11" style="65" customWidth="1"/>
    <col min="12558" max="12558" width="9.5" style="65" customWidth="1"/>
    <col min="12559" max="12559" width="10.83203125" style="65" customWidth="1"/>
    <col min="12560" max="12560" width="8" style="65" customWidth="1"/>
    <col min="12561" max="12565" width="0" style="65" hidden="1" customWidth="1"/>
    <col min="12566" max="12566" width="0.83203125" style="65" customWidth="1"/>
    <col min="12567" max="12567" width="11" style="65" customWidth="1"/>
    <col min="12568" max="12568" width="9.5" style="65" customWidth="1"/>
    <col min="12569" max="12569" width="10.83203125" style="65" customWidth="1"/>
    <col min="12570" max="12570" width="8" style="65" customWidth="1"/>
    <col min="12571" max="12573" width="0" style="65" hidden="1" customWidth="1"/>
    <col min="12574" max="12574" width="9.1640625" style="65" customWidth="1"/>
    <col min="12575" max="12575" width="23.6640625" style="65" customWidth="1"/>
    <col min="12576" max="12800" width="9.1640625" style="65"/>
    <col min="12801" max="12801" width="47.5" style="65" customWidth="1"/>
    <col min="12802" max="12802" width="9.5" style="65" customWidth="1"/>
    <col min="12803" max="12803" width="1.33203125" style="65" customWidth="1"/>
    <col min="12804" max="12804" width="11" style="65" customWidth="1"/>
    <col min="12805" max="12805" width="9.5" style="65" customWidth="1"/>
    <col min="12806" max="12806" width="10.83203125" style="65" customWidth="1"/>
    <col min="12807" max="12807" width="8" style="65" customWidth="1"/>
    <col min="12808" max="12811" width="0" style="65" hidden="1" customWidth="1"/>
    <col min="12812" max="12812" width="1.33203125" style="65" customWidth="1"/>
    <col min="12813" max="12813" width="11" style="65" customWidth="1"/>
    <col min="12814" max="12814" width="9.5" style="65" customWidth="1"/>
    <col min="12815" max="12815" width="10.83203125" style="65" customWidth="1"/>
    <col min="12816" max="12816" width="8" style="65" customWidth="1"/>
    <col min="12817" max="12821" width="0" style="65" hidden="1" customWidth="1"/>
    <col min="12822" max="12822" width="0.83203125" style="65" customWidth="1"/>
    <col min="12823" max="12823" width="11" style="65" customWidth="1"/>
    <col min="12824" max="12824" width="9.5" style="65" customWidth="1"/>
    <col min="12825" max="12825" width="10.83203125" style="65" customWidth="1"/>
    <col min="12826" max="12826" width="8" style="65" customWidth="1"/>
    <col min="12827" max="12829" width="0" style="65" hidden="1" customWidth="1"/>
    <col min="12830" max="12830" width="9.1640625" style="65" customWidth="1"/>
    <col min="12831" max="12831" width="23.6640625" style="65" customWidth="1"/>
    <col min="12832" max="13056" width="9.1640625" style="65"/>
    <col min="13057" max="13057" width="47.5" style="65" customWidth="1"/>
    <col min="13058" max="13058" width="9.5" style="65" customWidth="1"/>
    <col min="13059" max="13059" width="1.33203125" style="65" customWidth="1"/>
    <col min="13060" max="13060" width="11" style="65" customWidth="1"/>
    <col min="13061" max="13061" width="9.5" style="65" customWidth="1"/>
    <col min="13062" max="13062" width="10.83203125" style="65" customWidth="1"/>
    <col min="13063" max="13063" width="8" style="65" customWidth="1"/>
    <col min="13064" max="13067" width="0" style="65" hidden="1" customWidth="1"/>
    <col min="13068" max="13068" width="1.33203125" style="65" customWidth="1"/>
    <col min="13069" max="13069" width="11" style="65" customWidth="1"/>
    <col min="13070" max="13070" width="9.5" style="65" customWidth="1"/>
    <col min="13071" max="13071" width="10.83203125" style="65" customWidth="1"/>
    <col min="13072" max="13072" width="8" style="65" customWidth="1"/>
    <col min="13073" max="13077" width="0" style="65" hidden="1" customWidth="1"/>
    <col min="13078" max="13078" width="0.83203125" style="65" customWidth="1"/>
    <col min="13079" max="13079" width="11" style="65" customWidth="1"/>
    <col min="13080" max="13080" width="9.5" style="65" customWidth="1"/>
    <col min="13081" max="13081" width="10.83203125" style="65" customWidth="1"/>
    <col min="13082" max="13082" width="8" style="65" customWidth="1"/>
    <col min="13083" max="13085" width="0" style="65" hidden="1" customWidth="1"/>
    <col min="13086" max="13086" width="9.1640625" style="65" customWidth="1"/>
    <col min="13087" max="13087" width="23.6640625" style="65" customWidth="1"/>
    <col min="13088" max="13312" width="9.1640625" style="65"/>
    <col min="13313" max="13313" width="47.5" style="65" customWidth="1"/>
    <col min="13314" max="13314" width="9.5" style="65" customWidth="1"/>
    <col min="13315" max="13315" width="1.33203125" style="65" customWidth="1"/>
    <col min="13316" max="13316" width="11" style="65" customWidth="1"/>
    <col min="13317" max="13317" width="9.5" style="65" customWidth="1"/>
    <col min="13318" max="13318" width="10.83203125" style="65" customWidth="1"/>
    <col min="13319" max="13319" width="8" style="65" customWidth="1"/>
    <col min="13320" max="13323" width="0" style="65" hidden="1" customWidth="1"/>
    <col min="13324" max="13324" width="1.33203125" style="65" customWidth="1"/>
    <col min="13325" max="13325" width="11" style="65" customWidth="1"/>
    <col min="13326" max="13326" width="9.5" style="65" customWidth="1"/>
    <col min="13327" max="13327" width="10.83203125" style="65" customWidth="1"/>
    <col min="13328" max="13328" width="8" style="65" customWidth="1"/>
    <col min="13329" max="13333" width="0" style="65" hidden="1" customWidth="1"/>
    <col min="13334" max="13334" width="0.83203125" style="65" customWidth="1"/>
    <col min="13335" max="13335" width="11" style="65" customWidth="1"/>
    <col min="13336" max="13336" width="9.5" style="65" customWidth="1"/>
    <col min="13337" max="13337" width="10.83203125" style="65" customWidth="1"/>
    <col min="13338" max="13338" width="8" style="65" customWidth="1"/>
    <col min="13339" max="13341" width="0" style="65" hidden="1" customWidth="1"/>
    <col min="13342" max="13342" width="9.1640625" style="65" customWidth="1"/>
    <col min="13343" max="13343" width="23.6640625" style="65" customWidth="1"/>
    <col min="13344" max="13568" width="9.1640625" style="65"/>
    <col min="13569" max="13569" width="47.5" style="65" customWidth="1"/>
    <col min="13570" max="13570" width="9.5" style="65" customWidth="1"/>
    <col min="13571" max="13571" width="1.33203125" style="65" customWidth="1"/>
    <col min="13572" max="13572" width="11" style="65" customWidth="1"/>
    <col min="13573" max="13573" width="9.5" style="65" customWidth="1"/>
    <col min="13574" max="13574" width="10.83203125" style="65" customWidth="1"/>
    <col min="13575" max="13575" width="8" style="65" customWidth="1"/>
    <col min="13576" max="13579" width="0" style="65" hidden="1" customWidth="1"/>
    <col min="13580" max="13580" width="1.33203125" style="65" customWidth="1"/>
    <col min="13581" max="13581" width="11" style="65" customWidth="1"/>
    <col min="13582" max="13582" width="9.5" style="65" customWidth="1"/>
    <col min="13583" max="13583" width="10.83203125" style="65" customWidth="1"/>
    <col min="13584" max="13584" width="8" style="65" customWidth="1"/>
    <col min="13585" max="13589" width="0" style="65" hidden="1" customWidth="1"/>
    <col min="13590" max="13590" width="0.83203125" style="65" customWidth="1"/>
    <col min="13591" max="13591" width="11" style="65" customWidth="1"/>
    <col min="13592" max="13592" width="9.5" style="65" customWidth="1"/>
    <col min="13593" max="13593" width="10.83203125" style="65" customWidth="1"/>
    <col min="13594" max="13594" width="8" style="65" customWidth="1"/>
    <col min="13595" max="13597" width="0" style="65" hidden="1" customWidth="1"/>
    <col min="13598" max="13598" width="9.1640625" style="65" customWidth="1"/>
    <col min="13599" max="13599" width="23.6640625" style="65" customWidth="1"/>
    <col min="13600" max="13824" width="9.1640625" style="65"/>
    <col min="13825" max="13825" width="47.5" style="65" customWidth="1"/>
    <col min="13826" max="13826" width="9.5" style="65" customWidth="1"/>
    <col min="13827" max="13827" width="1.33203125" style="65" customWidth="1"/>
    <col min="13828" max="13828" width="11" style="65" customWidth="1"/>
    <col min="13829" max="13829" width="9.5" style="65" customWidth="1"/>
    <col min="13830" max="13830" width="10.83203125" style="65" customWidth="1"/>
    <col min="13831" max="13831" width="8" style="65" customWidth="1"/>
    <col min="13832" max="13835" width="0" style="65" hidden="1" customWidth="1"/>
    <col min="13836" max="13836" width="1.33203125" style="65" customWidth="1"/>
    <col min="13837" max="13837" width="11" style="65" customWidth="1"/>
    <col min="13838" max="13838" width="9.5" style="65" customWidth="1"/>
    <col min="13839" max="13839" width="10.83203125" style="65" customWidth="1"/>
    <col min="13840" max="13840" width="8" style="65" customWidth="1"/>
    <col min="13841" max="13845" width="0" style="65" hidden="1" customWidth="1"/>
    <col min="13846" max="13846" width="0.83203125" style="65" customWidth="1"/>
    <col min="13847" max="13847" width="11" style="65" customWidth="1"/>
    <col min="13848" max="13848" width="9.5" style="65" customWidth="1"/>
    <col min="13849" max="13849" width="10.83203125" style="65" customWidth="1"/>
    <col min="13850" max="13850" width="8" style="65" customWidth="1"/>
    <col min="13851" max="13853" width="0" style="65" hidden="1" customWidth="1"/>
    <col min="13854" max="13854" width="9.1640625" style="65" customWidth="1"/>
    <col min="13855" max="13855" width="23.6640625" style="65" customWidth="1"/>
    <col min="13856" max="14080" width="9.1640625" style="65"/>
    <col min="14081" max="14081" width="47.5" style="65" customWidth="1"/>
    <col min="14082" max="14082" width="9.5" style="65" customWidth="1"/>
    <col min="14083" max="14083" width="1.33203125" style="65" customWidth="1"/>
    <col min="14084" max="14084" width="11" style="65" customWidth="1"/>
    <col min="14085" max="14085" width="9.5" style="65" customWidth="1"/>
    <col min="14086" max="14086" width="10.83203125" style="65" customWidth="1"/>
    <col min="14087" max="14087" width="8" style="65" customWidth="1"/>
    <col min="14088" max="14091" width="0" style="65" hidden="1" customWidth="1"/>
    <col min="14092" max="14092" width="1.33203125" style="65" customWidth="1"/>
    <col min="14093" max="14093" width="11" style="65" customWidth="1"/>
    <col min="14094" max="14094" width="9.5" style="65" customWidth="1"/>
    <col min="14095" max="14095" width="10.83203125" style="65" customWidth="1"/>
    <col min="14096" max="14096" width="8" style="65" customWidth="1"/>
    <col min="14097" max="14101" width="0" style="65" hidden="1" customWidth="1"/>
    <col min="14102" max="14102" width="0.83203125" style="65" customWidth="1"/>
    <col min="14103" max="14103" width="11" style="65" customWidth="1"/>
    <col min="14104" max="14104" width="9.5" style="65" customWidth="1"/>
    <col min="14105" max="14105" width="10.83203125" style="65" customWidth="1"/>
    <col min="14106" max="14106" width="8" style="65" customWidth="1"/>
    <col min="14107" max="14109" width="0" style="65" hidden="1" customWidth="1"/>
    <col min="14110" max="14110" width="9.1640625" style="65" customWidth="1"/>
    <col min="14111" max="14111" width="23.6640625" style="65" customWidth="1"/>
    <col min="14112" max="14336" width="9.1640625" style="65"/>
    <col min="14337" max="14337" width="47.5" style="65" customWidth="1"/>
    <col min="14338" max="14338" width="9.5" style="65" customWidth="1"/>
    <col min="14339" max="14339" width="1.33203125" style="65" customWidth="1"/>
    <col min="14340" max="14340" width="11" style="65" customWidth="1"/>
    <col min="14341" max="14341" width="9.5" style="65" customWidth="1"/>
    <col min="14342" max="14342" width="10.83203125" style="65" customWidth="1"/>
    <col min="14343" max="14343" width="8" style="65" customWidth="1"/>
    <col min="14344" max="14347" width="0" style="65" hidden="1" customWidth="1"/>
    <col min="14348" max="14348" width="1.33203125" style="65" customWidth="1"/>
    <col min="14349" max="14349" width="11" style="65" customWidth="1"/>
    <col min="14350" max="14350" width="9.5" style="65" customWidth="1"/>
    <col min="14351" max="14351" width="10.83203125" style="65" customWidth="1"/>
    <col min="14352" max="14352" width="8" style="65" customWidth="1"/>
    <col min="14353" max="14357" width="0" style="65" hidden="1" customWidth="1"/>
    <col min="14358" max="14358" width="0.83203125" style="65" customWidth="1"/>
    <col min="14359" max="14359" width="11" style="65" customWidth="1"/>
    <col min="14360" max="14360" width="9.5" style="65" customWidth="1"/>
    <col min="14361" max="14361" width="10.83203125" style="65" customWidth="1"/>
    <col min="14362" max="14362" width="8" style="65" customWidth="1"/>
    <col min="14363" max="14365" width="0" style="65" hidden="1" customWidth="1"/>
    <col min="14366" max="14366" width="9.1640625" style="65" customWidth="1"/>
    <col min="14367" max="14367" width="23.6640625" style="65" customWidth="1"/>
    <col min="14368" max="14592" width="9.1640625" style="65"/>
    <col min="14593" max="14593" width="47.5" style="65" customWidth="1"/>
    <col min="14594" max="14594" width="9.5" style="65" customWidth="1"/>
    <col min="14595" max="14595" width="1.33203125" style="65" customWidth="1"/>
    <col min="14596" max="14596" width="11" style="65" customWidth="1"/>
    <col min="14597" max="14597" width="9.5" style="65" customWidth="1"/>
    <col min="14598" max="14598" width="10.83203125" style="65" customWidth="1"/>
    <col min="14599" max="14599" width="8" style="65" customWidth="1"/>
    <col min="14600" max="14603" width="0" style="65" hidden="1" customWidth="1"/>
    <col min="14604" max="14604" width="1.33203125" style="65" customWidth="1"/>
    <col min="14605" max="14605" width="11" style="65" customWidth="1"/>
    <col min="14606" max="14606" width="9.5" style="65" customWidth="1"/>
    <col min="14607" max="14607" width="10.83203125" style="65" customWidth="1"/>
    <col min="14608" max="14608" width="8" style="65" customWidth="1"/>
    <col min="14609" max="14613" width="0" style="65" hidden="1" customWidth="1"/>
    <col min="14614" max="14614" width="0.83203125" style="65" customWidth="1"/>
    <col min="14615" max="14615" width="11" style="65" customWidth="1"/>
    <col min="14616" max="14616" width="9.5" style="65" customWidth="1"/>
    <col min="14617" max="14617" width="10.83203125" style="65" customWidth="1"/>
    <col min="14618" max="14618" width="8" style="65" customWidth="1"/>
    <col min="14619" max="14621" width="0" style="65" hidden="1" customWidth="1"/>
    <col min="14622" max="14622" width="9.1640625" style="65" customWidth="1"/>
    <col min="14623" max="14623" width="23.6640625" style="65" customWidth="1"/>
    <col min="14624" max="14848" width="9.1640625" style="65"/>
    <col min="14849" max="14849" width="47.5" style="65" customWidth="1"/>
    <col min="14850" max="14850" width="9.5" style="65" customWidth="1"/>
    <col min="14851" max="14851" width="1.33203125" style="65" customWidth="1"/>
    <col min="14852" max="14852" width="11" style="65" customWidth="1"/>
    <col min="14853" max="14853" width="9.5" style="65" customWidth="1"/>
    <col min="14854" max="14854" width="10.83203125" style="65" customWidth="1"/>
    <col min="14855" max="14855" width="8" style="65" customWidth="1"/>
    <col min="14856" max="14859" width="0" style="65" hidden="1" customWidth="1"/>
    <col min="14860" max="14860" width="1.33203125" style="65" customWidth="1"/>
    <col min="14861" max="14861" width="11" style="65" customWidth="1"/>
    <col min="14862" max="14862" width="9.5" style="65" customWidth="1"/>
    <col min="14863" max="14863" width="10.83203125" style="65" customWidth="1"/>
    <col min="14864" max="14864" width="8" style="65" customWidth="1"/>
    <col min="14865" max="14869" width="0" style="65" hidden="1" customWidth="1"/>
    <col min="14870" max="14870" width="0.83203125" style="65" customWidth="1"/>
    <col min="14871" max="14871" width="11" style="65" customWidth="1"/>
    <col min="14872" max="14872" width="9.5" style="65" customWidth="1"/>
    <col min="14873" max="14873" width="10.83203125" style="65" customWidth="1"/>
    <col min="14874" max="14874" width="8" style="65" customWidth="1"/>
    <col min="14875" max="14877" width="0" style="65" hidden="1" customWidth="1"/>
    <col min="14878" max="14878" width="9.1640625" style="65" customWidth="1"/>
    <col min="14879" max="14879" width="23.6640625" style="65" customWidth="1"/>
    <col min="14880" max="15104" width="9.1640625" style="65"/>
    <col min="15105" max="15105" width="47.5" style="65" customWidth="1"/>
    <col min="15106" max="15106" width="9.5" style="65" customWidth="1"/>
    <col min="15107" max="15107" width="1.33203125" style="65" customWidth="1"/>
    <col min="15108" max="15108" width="11" style="65" customWidth="1"/>
    <col min="15109" max="15109" width="9.5" style="65" customWidth="1"/>
    <col min="15110" max="15110" width="10.83203125" style="65" customWidth="1"/>
    <col min="15111" max="15111" width="8" style="65" customWidth="1"/>
    <col min="15112" max="15115" width="0" style="65" hidden="1" customWidth="1"/>
    <col min="15116" max="15116" width="1.33203125" style="65" customWidth="1"/>
    <col min="15117" max="15117" width="11" style="65" customWidth="1"/>
    <col min="15118" max="15118" width="9.5" style="65" customWidth="1"/>
    <col min="15119" max="15119" width="10.83203125" style="65" customWidth="1"/>
    <col min="15120" max="15120" width="8" style="65" customWidth="1"/>
    <col min="15121" max="15125" width="0" style="65" hidden="1" customWidth="1"/>
    <col min="15126" max="15126" width="0.83203125" style="65" customWidth="1"/>
    <col min="15127" max="15127" width="11" style="65" customWidth="1"/>
    <col min="15128" max="15128" width="9.5" style="65" customWidth="1"/>
    <col min="15129" max="15129" width="10.83203125" style="65" customWidth="1"/>
    <col min="15130" max="15130" width="8" style="65" customWidth="1"/>
    <col min="15131" max="15133" width="0" style="65" hidden="1" customWidth="1"/>
    <col min="15134" max="15134" width="9.1640625" style="65" customWidth="1"/>
    <col min="15135" max="15135" width="23.6640625" style="65" customWidth="1"/>
    <col min="15136" max="15360" width="9.1640625" style="65"/>
    <col min="15361" max="15361" width="47.5" style="65" customWidth="1"/>
    <col min="15362" max="15362" width="9.5" style="65" customWidth="1"/>
    <col min="15363" max="15363" width="1.33203125" style="65" customWidth="1"/>
    <col min="15364" max="15364" width="11" style="65" customWidth="1"/>
    <col min="15365" max="15365" width="9.5" style="65" customWidth="1"/>
    <col min="15366" max="15366" width="10.83203125" style="65" customWidth="1"/>
    <col min="15367" max="15367" width="8" style="65" customWidth="1"/>
    <col min="15368" max="15371" width="0" style="65" hidden="1" customWidth="1"/>
    <col min="15372" max="15372" width="1.33203125" style="65" customWidth="1"/>
    <col min="15373" max="15373" width="11" style="65" customWidth="1"/>
    <col min="15374" max="15374" width="9.5" style="65" customWidth="1"/>
    <col min="15375" max="15375" width="10.83203125" style="65" customWidth="1"/>
    <col min="15376" max="15376" width="8" style="65" customWidth="1"/>
    <col min="15377" max="15381" width="0" style="65" hidden="1" customWidth="1"/>
    <col min="15382" max="15382" width="0.83203125" style="65" customWidth="1"/>
    <col min="15383" max="15383" width="11" style="65" customWidth="1"/>
    <col min="15384" max="15384" width="9.5" style="65" customWidth="1"/>
    <col min="15385" max="15385" width="10.83203125" style="65" customWidth="1"/>
    <col min="15386" max="15386" width="8" style="65" customWidth="1"/>
    <col min="15387" max="15389" width="0" style="65" hidden="1" customWidth="1"/>
    <col min="15390" max="15390" width="9.1640625" style="65" customWidth="1"/>
    <col min="15391" max="15391" width="23.6640625" style="65" customWidth="1"/>
    <col min="15392" max="15616" width="9.1640625" style="65"/>
    <col min="15617" max="15617" width="47.5" style="65" customWidth="1"/>
    <col min="15618" max="15618" width="9.5" style="65" customWidth="1"/>
    <col min="15619" max="15619" width="1.33203125" style="65" customWidth="1"/>
    <col min="15620" max="15620" width="11" style="65" customWidth="1"/>
    <col min="15621" max="15621" width="9.5" style="65" customWidth="1"/>
    <col min="15622" max="15622" width="10.83203125" style="65" customWidth="1"/>
    <col min="15623" max="15623" width="8" style="65" customWidth="1"/>
    <col min="15624" max="15627" width="0" style="65" hidden="1" customWidth="1"/>
    <col min="15628" max="15628" width="1.33203125" style="65" customWidth="1"/>
    <col min="15629" max="15629" width="11" style="65" customWidth="1"/>
    <col min="15630" max="15630" width="9.5" style="65" customWidth="1"/>
    <col min="15631" max="15631" width="10.83203125" style="65" customWidth="1"/>
    <col min="15632" max="15632" width="8" style="65" customWidth="1"/>
    <col min="15633" max="15637" width="0" style="65" hidden="1" customWidth="1"/>
    <col min="15638" max="15638" width="0.83203125" style="65" customWidth="1"/>
    <col min="15639" max="15639" width="11" style="65" customWidth="1"/>
    <col min="15640" max="15640" width="9.5" style="65" customWidth="1"/>
    <col min="15641" max="15641" width="10.83203125" style="65" customWidth="1"/>
    <col min="15642" max="15642" width="8" style="65" customWidth="1"/>
    <col min="15643" max="15645" width="0" style="65" hidden="1" customWidth="1"/>
    <col min="15646" max="15646" width="9.1640625" style="65" customWidth="1"/>
    <col min="15647" max="15647" width="23.6640625" style="65" customWidth="1"/>
    <col min="15648" max="15872" width="9.1640625" style="65"/>
    <col min="15873" max="15873" width="47.5" style="65" customWidth="1"/>
    <col min="15874" max="15874" width="9.5" style="65" customWidth="1"/>
    <col min="15875" max="15875" width="1.33203125" style="65" customWidth="1"/>
    <col min="15876" max="15876" width="11" style="65" customWidth="1"/>
    <col min="15877" max="15877" width="9.5" style="65" customWidth="1"/>
    <col min="15878" max="15878" width="10.83203125" style="65" customWidth="1"/>
    <col min="15879" max="15879" width="8" style="65" customWidth="1"/>
    <col min="15880" max="15883" width="0" style="65" hidden="1" customWidth="1"/>
    <col min="15884" max="15884" width="1.33203125" style="65" customWidth="1"/>
    <col min="15885" max="15885" width="11" style="65" customWidth="1"/>
    <col min="15886" max="15886" width="9.5" style="65" customWidth="1"/>
    <col min="15887" max="15887" width="10.83203125" style="65" customWidth="1"/>
    <col min="15888" max="15888" width="8" style="65" customWidth="1"/>
    <col min="15889" max="15893" width="0" style="65" hidden="1" customWidth="1"/>
    <col min="15894" max="15894" width="0.83203125" style="65" customWidth="1"/>
    <col min="15895" max="15895" width="11" style="65" customWidth="1"/>
    <col min="15896" max="15896" width="9.5" style="65" customWidth="1"/>
    <col min="15897" max="15897" width="10.83203125" style="65" customWidth="1"/>
    <col min="15898" max="15898" width="8" style="65" customWidth="1"/>
    <col min="15899" max="15901" width="0" style="65" hidden="1" customWidth="1"/>
    <col min="15902" max="15902" width="9.1640625" style="65" customWidth="1"/>
    <col min="15903" max="15903" width="23.6640625" style="65" customWidth="1"/>
    <col min="15904" max="16128" width="9.1640625" style="65"/>
    <col min="16129" max="16129" width="47.5" style="65" customWidth="1"/>
    <col min="16130" max="16130" width="9.5" style="65" customWidth="1"/>
    <col min="16131" max="16131" width="1.33203125" style="65" customWidth="1"/>
    <col min="16132" max="16132" width="11" style="65" customWidth="1"/>
    <col min="16133" max="16133" width="9.5" style="65" customWidth="1"/>
    <col min="16134" max="16134" width="10.83203125" style="65" customWidth="1"/>
    <col min="16135" max="16135" width="8" style="65" customWidth="1"/>
    <col min="16136" max="16139" width="0" style="65" hidden="1" customWidth="1"/>
    <col min="16140" max="16140" width="1.33203125" style="65" customWidth="1"/>
    <col min="16141" max="16141" width="11" style="65" customWidth="1"/>
    <col min="16142" max="16142" width="9.5" style="65" customWidth="1"/>
    <col min="16143" max="16143" width="10.83203125" style="65" customWidth="1"/>
    <col min="16144" max="16144" width="8" style="65" customWidth="1"/>
    <col min="16145" max="16149" width="0" style="65" hidden="1" customWidth="1"/>
    <col min="16150" max="16150" width="0.83203125" style="65" customWidth="1"/>
    <col min="16151" max="16151" width="11" style="65" customWidth="1"/>
    <col min="16152" max="16152" width="9.5" style="65" customWidth="1"/>
    <col min="16153" max="16153" width="10.83203125" style="65" customWidth="1"/>
    <col min="16154" max="16154" width="8" style="65" customWidth="1"/>
    <col min="16155" max="16157" width="0" style="65" hidden="1" customWidth="1"/>
    <col min="16158" max="16158" width="9.1640625" style="65" customWidth="1"/>
    <col min="16159" max="16159" width="23.6640625" style="65" customWidth="1"/>
    <col min="16160" max="16384" width="9.1640625" style="65"/>
  </cols>
  <sheetData>
    <row r="1" spans="1:32" ht="15" thickBot="1" x14ac:dyDescent="0.25">
      <c r="A1" s="179" t="s">
        <v>26</v>
      </c>
      <c r="B1" s="179"/>
      <c r="C1" s="179"/>
      <c r="D1" s="179"/>
      <c r="E1" s="179"/>
      <c r="F1" s="179"/>
      <c r="G1" s="179"/>
      <c r="H1" s="179"/>
      <c r="I1" s="179"/>
      <c r="J1" s="179"/>
      <c r="K1" s="179"/>
      <c r="L1" s="179"/>
      <c r="M1" s="179"/>
      <c r="N1" s="179"/>
      <c r="O1" s="179"/>
      <c r="P1" s="179"/>
      <c r="Q1" s="179"/>
      <c r="R1" s="179"/>
      <c r="S1" s="179"/>
      <c r="T1" s="179"/>
      <c r="U1" s="179"/>
      <c r="V1" s="179"/>
      <c r="W1" s="179"/>
      <c r="X1" s="179"/>
      <c r="Y1" s="179"/>
      <c r="Z1" s="179"/>
    </row>
    <row r="2" spans="1:32" ht="17" thickBot="1" x14ac:dyDescent="0.25">
      <c r="A2" s="18"/>
      <c r="B2" s="18"/>
      <c r="C2" s="7"/>
      <c r="D2" s="180" t="str">
        <f>PROHLÁŠENÍ!B11</f>
        <v/>
      </c>
      <c r="E2" s="181"/>
      <c r="F2" s="182"/>
      <c r="G2" s="66"/>
      <c r="M2" s="180" t="str">
        <f>PROHLÁŠENÍ!C11</f>
        <v/>
      </c>
      <c r="N2" s="181"/>
      <c r="O2" s="182"/>
      <c r="P2" s="66"/>
      <c r="W2" s="180" t="str">
        <f>PROHLÁŠENÍ!D11</f>
        <v/>
      </c>
      <c r="X2" s="181"/>
      <c r="Y2" s="182"/>
      <c r="Z2" s="66"/>
    </row>
    <row r="3" spans="1:32" ht="17" thickBot="1" x14ac:dyDescent="0.25">
      <c r="A3" s="18"/>
      <c r="B3" s="18"/>
      <c r="C3" s="7"/>
    </row>
    <row r="4" spans="1:32" ht="17" thickBot="1" x14ac:dyDescent="0.25">
      <c r="A4" s="18"/>
      <c r="D4" s="68" t="s">
        <v>27</v>
      </c>
      <c r="E4" s="69" t="s">
        <v>28</v>
      </c>
      <c r="F4" s="70" t="s">
        <v>29</v>
      </c>
      <c r="G4" s="71"/>
      <c r="M4" s="122" t="str">
        <f>D4</f>
        <v>Počet zaměstnanců</v>
      </c>
      <c r="N4" s="122" t="str">
        <f>E4</f>
        <v>Aktiva/Majetek</v>
      </c>
      <c r="O4" s="122" t="str">
        <f>F4</f>
        <v>Obrat/Příjmy</v>
      </c>
      <c r="P4" s="71"/>
      <c r="W4" s="122" t="str">
        <f>M4</f>
        <v>Počet zaměstnanců</v>
      </c>
      <c r="X4" s="122" t="str">
        <f>N4</f>
        <v>Aktiva/Majetek</v>
      </c>
      <c r="Y4" s="122" t="str">
        <f>O4</f>
        <v>Obrat/Příjmy</v>
      </c>
      <c r="Z4" s="71"/>
    </row>
    <row r="5" spans="1:32" ht="17" thickBot="1" x14ac:dyDescent="0.25">
      <c r="A5" s="18"/>
      <c r="D5" s="72"/>
      <c r="E5" s="156" t="s">
        <v>30</v>
      </c>
      <c r="F5" s="157"/>
      <c r="G5" s="71"/>
      <c r="M5" s="72"/>
      <c r="N5" s="156" t="str">
        <f>E5</f>
        <v>tis. CZK</v>
      </c>
      <c r="O5" s="157"/>
      <c r="P5" s="71"/>
      <c r="W5" s="72"/>
      <c r="X5" s="156" t="str">
        <f>E5</f>
        <v>tis. CZK</v>
      </c>
      <c r="Y5" s="157"/>
      <c r="Z5" s="71"/>
    </row>
    <row r="6" spans="1:32" ht="15" thickBot="1" x14ac:dyDescent="0.25">
      <c r="A6" s="175" t="s">
        <v>31</v>
      </c>
      <c r="B6" s="176"/>
      <c r="C6" s="12"/>
      <c r="D6" s="73">
        <f>SUM(D11:D23,H26:H36,D39:D45)</f>
        <v>0</v>
      </c>
      <c r="E6" s="73">
        <f>SUM(E11:E23,I26:I36,E39:E45)</f>
        <v>0</v>
      </c>
      <c r="F6" s="73">
        <f>SUM(F11:F23,J26:J36,F39:F45)</f>
        <v>0</v>
      </c>
      <c r="G6" s="17"/>
      <c r="H6" s="74"/>
      <c r="I6" s="74"/>
      <c r="J6" s="74"/>
      <c r="K6" s="74"/>
      <c r="L6" s="74"/>
      <c r="M6" s="73">
        <f>SUM(M11:M23,Q26:Q36,M39:M45)</f>
        <v>0</v>
      </c>
      <c r="N6" s="73">
        <f>SUM(N11:N23,R26:R36,N39:N45)</f>
        <v>0</v>
      </c>
      <c r="O6" s="73">
        <f>SUM(O11:O23,S26:S36,O39:O45)</f>
        <v>0</v>
      </c>
      <c r="P6" s="17"/>
      <c r="W6" s="73">
        <f>SUM(W11:W23,AA26:AA36,W39:W45)</f>
        <v>0</v>
      </c>
      <c r="X6" s="73">
        <f>SUM(X11:X23,AB26:AB36,X39:X45)</f>
        <v>0</v>
      </c>
      <c r="Y6" s="73">
        <f>SUM(Y11:Y23,AC26:AC36,Y39:Y45)</f>
        <v>0</v>
      </c>
      <c r="Z6" s="17"/>
      <c r="AD6" s="75" t="s">
        <v>32</v>
      </c>
      <c r="AE6" s="75" t="s">
        <v>32</v>
      </c>
    </row>
    <row r="7" spans="1:32" ht="16" x14ac:dyDescent="0.2">
      <c r="A7" s="18"/>
      <c r="B7" s="7"/>
      <c r="C7" s="7"/>
    </row>
    <row r="8" spans="1:32" s="67" customFormat="1" ht="15" thickBot="1" x14ac:dyDescent="0.25">
      <c r="A8" s="12"/>
      <c r="B8" s="12"/>
      <c r="C8" s="12"/>
      <c r="D8" s="17"/>
      <c r="E8" s="17"/>
      <c r="F8" s="17"/>
      <c r="G8" s="17"/>
      <c r="M8" s="17"/>
      <c r="N8" s="17"/>
      <c r="O8" s="17"/>
      <c r="P8" s="17"/>
      <c r="W8" s="17"/>
      <c r="X8" s="17"/>
      <c r="Y8" s="17"/>
      <c r="Z8" s="17"/>
    </row>
    <row r="9" spans="1:32" ht="15" thickBot="1" x14ac:dyDescent="0.25">
      <c r="A9" s="168" t="s">
        <v>33</v>
      </c>
      <c r="B9" s="160" t="s">
        <v>2</v>
      </c>
      <c r="C9" s="13"/>
      <c r="D9" s="172" t="s">
        <v>27</v>
      </c>
      <c r="E9" s="76" t="s">
        <v>28</v>
      </c>
      <c r="F9" s="77" t="s">
        <v>29</v>
      </c>
      <c r="G9" s="71"/>
      <c r="M9" s="177" t="s">
        <v>27</v>
      </c>
      <c r="N9" s="76" t="str">
        <f>E9</f>
        <v>Aktiva/Majetek</v>
      </c>
      <c r="O9" s="77" t="str">
        <f>F9</f>
        <v>Obrat/Příjmy</v>
      </c>
      <c r="P9" s="71"/>
      <c r="W9" s="173" t="str">
        <f>M9</f>
        <v>Počet zaměstnanců</v>
      </c>
      <c r="X9" s="76" t="str">
        <f>N9</f>
        <v>Aktiva/Majetek</v>
      </c>
      <c r="Y9" s="77" t="str">
        <f>O9</f>
        <v>Obrat/Příjmy</v>
      </c>
      <c r="Z9" s="71"/>
    </row>
    <row r="10" spans="1:32" ht="15" thickBot="1" x14ac:dyDescent="0.25">
      <c r="A10" s="169"/>
      <c r="B10" s="161"/>
      <c r="C10" s="13"/>
      <c r="D10" s="171"/>
      <c r="E10" s="164" t="s">
        <v>30</v>
      </c>
      <c r="F10" s="165"/>
      <c r="G10" s="71"/>
      <c r="M10" s="178"/>
      <c r="N10" s="164" t="str">
        <f>E10</f>
        <v>tis. CZK</v>
      </c>
      <c r="O10" s="165"/>
      <c r="P10" s="71"/>
      <c r="W10" s="174"/>
      <c r="X10" s="156" t="str">
        <f>N10</f>
        <v>tis. CZK</v>
      </c>
      <c r="Y10" s="157"/>
      <c r="Z10" s="71"/>
    </row>
    <row r="11" spans="1:32" x14ac:dyDescent="0.2">
      <c r="A11" s="9"/>
      <c r="B11" s="30"/>
      <c r="C11" s="14"/>
      <c r="D11" s="9"/>
      <c r="E11" s="78"/>
      <c r="F11" s="125"/>
      <c r="G11" s="79"/>
      <c r="H11" s="80"/>
      <c r="M11" s="9"/>
      <c r="N11" s="78"/>
      <c r="O11" s="125"/>
      <c r="P11" s="79"/>
      <c r="Q11" s="80"/>
      <c r="W11" s="126"/>
      <c r="X11" s="126"/>
      <c r="Y11" s="126"/>
      <c r="Z11" s="166"/>
      <c r="AA11" s="167"/>
      <c r="AB11" s="167"/>
      <c r="AC11" s="167"/>
      <c r="AD11" s="167"/>
      <c r="AE11" s="167"/>
      <c r="AF11" s="167"/>
    </row>
    <row r="12" spans="1:32" x14ac:dyDescent="0.2">
      <c r="A12" s="10"/>
      <c r="B12" s="31"/>
      <c r="C12" s="14"/>
      <c r="D12" s="10"/>
      <c r="E12" s="81"/>
      <c r="F12" s="127"/>
      <c r="G12" s="82"/>
      <c r="H12" s="80"/>
      <c r="M12" s="10"/>
      <c r="N12" s="81"/>
      <c r="O12" s="127"/>
      <c r="P12" s="82"/>
      <c r="Q12" s="80"/>
      <c r="W12" s="126"/>
      <c r="X12" s="126"/>
      <c r="Y12" s="126"/>
      <c r="Z12" s="82"/>
      <c r="AA12" s="80"/>
    </row>
    <row r="13" spans="1:32" x14ac:dyDescent="0.2">
      <c r="A13" s="10"/>
      <c r="B13" s="31"/>
      <c r="C13" s="14"/>
      <c r="D13" s="10"/>
      <c r="E13" s="81"/>
      <c r="F13" s="127"/>
      <c r="G13" s="82"/>
      <c r="H13" s="80"/>
      <c r="M13" s="10"/>
      <c r="N13" s="81"/>
      <c r="O13" s="127"/>
      <c r="P13" s="82"/>
      <c r="Q13" s="80"/>
      <c r="W13" s="126"/>
      <c r="X13" s="126"/>
      <c r="Y13" s="126"/>
      <c r="Z13" s="82"/>
      <c r="AA13" s="80"/>
    </row>
    <row r="14" spans="1:32" x14ac:dyDescent="0.2">
      <c r="A14" s="10"/>
      <c r="B14" s="31"/>
      <c r="C14" s="14"/>
      <c r="D14" s="10"/>
      <c r="E14" s="81"/>
      <c r="F14" s="127"/>
      <c r="G14" s="82"/>
      <c r="H14" s="80"/>
      <c r="M14" s="10"/>
      <c r="N14" s="81"/>
      <c r="O14" s="127"/>
      <c r="P14" s="82"/>
      <c r="Q14" s="80"/>
      <c r="W14" s="126"/>
      <c r="X14" s="126"/>
      <c r="Y14" s="126"/>
      <c r="Z14" s="82"/>
      <c r="AA14" s="80"/>
    </row>
    <row r="15" spans="1:32" x14ac:dyDescent="0.2">
      <c r="A15" s="10"/>
      <c r="B15" s="31"/>
      <c r="C15" s="14"/>
      <c r="D15" s="10"/>
      <c r="E15" s="81"/>
      <c r="F15" s="127"/>
      <c r="G15" s="82"/>
      <c r="H15" s="80"/>
      <c r="M15" s="10"/>
      <c r="N15" s="81"/>
      <c r="O15" s="127"/>
      <c r="P15" s="82"/>
      <c r="Q15" s="80"/>
      <c r="W15" s="126"/>
      <c r="X15" s="126"/>
      <c r="Y15" s="126"/>
      <c r="Z15" s="82"/>
      <c r="AA15" s="80"/>
    </row>
    <row r="16" spans="1:32" x14ac:dyDescent="0.2">
      <c r="A16" s="10"/>
      <c r="B16" s="31"/>
      <c r="C16" s="14"/>
      <c r="D16" s="10"/>
      <c r="E16" s="81"/>
      <c r="F16" s="127"/>
      <c r="G16" s="82"/>
      <c r="H16" s="80"/>
      <c r="M16" s="10"/>
      <c r="N16" s="81"/>
      <c r="O16" s="127"/>
      <c r="P16" s="82"/>
      <c r="Q16" s="80"/>
      <c r="W16" s="126"/>
      <c r="X16" s="126"/>
      <c r="Y16" s="126"/>
      <c r="Z16" s="82"/>
      <c r="AA16" s="80"/>
    </row>
    <row r="17" spans="1:29" x14ac:dyDescent="0.2">
      <c r="A17" s="10"/>
      <c r="B17" s="31"/>
      <c r="C17" s="14"/>
      <c r="D17" s="10"/>
      <c r="E17" s="81"/>
      <c r="F17" s="127"/>
      <c r="G17" s="82"/>
      <c r="H17" s="80"/>
      <c r="M17" s="10"/>
      <c r="N17" s="81"/>
      <c r="O17" s="127"/>
      <c r="P17" s="82"/>
      <c r="Q17" s="80"/>
      <c r="W17" s="126"/>
      <c r="X17" s="126"/>
      <c r="Y17" s="126"/>
      <c r="Z17" s="82"/>
      <c r="AA17" s="80"/>
    </row>
    <row r="18" spans="1:29" x14ac:dyDescent="0.2">
      <c r="A18" s="10"/>
      <c r="B18" s="31"/>
      <c r="C18" s="14"/>
      <c r="D18" s="10"/>
      <c r="E18" s="81"/>
      <c r="F18" s="127"/>
      <c r="G18" s="82"/>
      <c r="H18" s="80"/>
      <c r="M18" s="10"/>
      <c r="N18" s="81"/>
      <c r="O18" s="127"/>
      <c r="P18" s="82"/>
      <c r="Q18" s="80"/>
      <c r="W18" s="126"/>
      <c r="X18" s="126"/>
      <c r="Y18" s="126"/>
      <c r="Z18" s="82"/>
      <c r="AA18" s="80"/>
    </row>
    <row r="19" spans="1:29" x14ac:dyDescent="0.2">
      <c r="A19" s="10"/>
      <c r="B19" s="31"/>
      <c r="C19" s="14"/>
      <c r="D19" s="10"/>
      <c r="E19" s="81"/>
      <c r="F19" s="127"/>
      <c r="G19" s="82"/>
      <c r="H19" s="80"/>
      <c r="M19" s="10"/>
      <c r="N19" s="81"/>
      <c r="O19" s="127"/>
      <c r="P19" s="82"/>
      <c r="Q19" s="80"/>
      <c r="W19" s="126"/>
      <c r="X19" s="126"/>
      <c r="Y19" s="126"/>
      <c r="Z19" s="82"/>
      <c r="AA19" s="80"/>
    </row>
    <row r="20" spans="1:29" x14ac:dyDescent="0.2">
      <c r="A20" s="10"/>
      <c r="B20" s="31"/>
      <c r="C20" s="14"/>
      <c r="D20" s="10"/>
      <c r="E20" s="81"/>
      <c r="F20" s="127"/>
      <c r="G20" s="82"/>
      <c r="H20" s="80"/>
      <c r="M20" s="10"/>
      <c r="N20" s="81"/>
      <c r="O20" s="127"/>
      <c r="P20" s="82"/>
      <c r="Q20" s="80"/>
      <c r="W20" s="126"/>
      <c r="X20" s="126"/>
      <c r="Y20" s="126"/>
      <c r="Z20" s="82"/>
      <c r="AA20" s="80"/>
    </row>
    <row r="21" spans="1:29" x14ac:dyDescent="0.2">
      <c r="A21" s="10"/>
      <c r="B21" s="31"/>
      <c r="C21" s="14"/>
      <c r="D21" s="10"/>
      <c r="E21" s="81"/>
      <c r="F21" s="127"/>
      <c r="G21" s="82"/>
      <c r="H21" s="80"/>
      <c r="M21" s="10"/>
      <c r="N21" s="81"/>
      <c r="O21" s="127"/>
      <c r="P21" s="82"/>
      <c r="Q21" s="80"/>
      <c r="W21" s="126"/>
      <c r="X21" s="126"/>
      <c r="Y21" s="126"/>
      <c r="Z21" s="82"/>
      <c r="AA21" s="80"/>
    </row>
    <row r="22" spans="1:29" x14ac:dyDescent="0.2">
      <c r="A22" s="10"/>
      <c r="B22" s="31"/>
      <c r="C22" s="14"/>
      <c r="D22" s="10"/>
      <c r="E22" s="81"/>
      <c r="F22" s="127"/>
      <c r="G22" s="82"/>
      <c r="H22" s="80"/>
      <c r="M22" s="10"/>
      <c r="N22" s="81"/>
      <c r="O22" s="127"/>
      <c r="P22" s="82"/>
      <c r="Q22" s="80"/>
      <c r="W22" s="126"/>
      <c r="X22" s="126"/>
      <c r="Y22" s="126"/>
      <c r="Z22" s="82"/>
      <c r="AA22" s="80"/>
    </row>
    <row r="23" spans="1:29" ht="15" thickBot="1" x14ac:dyDescent="0.25">
      <c r="A23" s="11"/>
      <c r="B23" s="32"/>
      <c r="C23" s="14"/>
      <c r="D23" s="11"/>
      <c r="E23" s="128"/>
      <c r="F23" s="129"/>
      <c r="G23" s="82"/>
      <c r="H23" s="80"/>
      <c r="M23" s="11"/>
      <c r="N23" s="128"/>
      <c r="O23" s="129"/>
      <c r="P23" s="82"/>
      <c r="Q23" s="80"/>
      <c r="W23" s="126"/>
      <c r="X23" s="126"/>
      <c r="Y23" s="126"/>
      <c r="Z23" s="82"/>
      <c r="AA23" s="80"/>
    </row>
    <row r="24" spans="1:29" ht="15" thickBot="1" x14ac:dyDescent="0.25">
      <c r="A24" s="168" t="s">
        <v>34</v>
      </c>
      <c r="B24" s="160" t="s">
        <v>2</v>
      </c>
      <c r="C24" s="13"/>
      <c r="D24" s="170" t="s">
        <v>27</v>
      </c>
      <c r="E24" s="83" t="s">
        <v>28</v>
      </c>
      <c r="F24" s="84" t="s">
        <v>29</v>
      </c>
      <c r="G24" s="85" t="s">
        <v>35</v>
      </c>
      <c r="H24" s="80"/>
      <c r="M24" s="170" t="s">
        <v>27</v>
      </c>
      <c r="N24" s="83" t="str">
        <f>E24</f>
        <v>Aktiva/Majetek</v>
      </c>
      <c r="O24" s="84" t="str">
        <f>F24</f>
        <v>Obrat/Příjmy</v>
      </c>
      <c r="P24" s="85" t="str">
        <f>G24</f>
        <v>Podíl</v>
      </c>
      <c r="Q24" s="80"/>
      <c r="W24" s="172" t="s">
        <v>27</v>
      </c>
      <c r="X24" s="86" t="str">
        <f>N24</f>
        <v>Aktiva/Majetek</v>
      </c>
      <c r="Y24" s="77" t="str">
        <f>O24</f>
        <v>Obrat/Příjmy</v>
      </c>
      <c r="Z24" s="85" t="str">
        <f>P24</f>
        <v>Podíl</v>
      </c>
      <c r="AA24" s="80"/>
    </row>
    <row r="25" spans="1:29" ht="15" thickBot="1" x14ac:dyDescent="0.25">
      <c r="A25" s="169"/>
      <c r="B25" s="161"/>
      <c r="C25" s="13"/>
      <c r="D25" s="171"/>
      <c r="E25" s="164" t="s">
        <v>30</v>
      </c>
      <c r="F25" s="165"/>
      <c r="G25" s="87" t="s">
        <v>36</v>
      </c>
      <c r="H25" s="80"/>
      <c r="M25" s="171"/>
      <c r="N25" s="164" t="str">
        <f>E25</f>
        <v>tis. CZK</v>
      </c>
      <c r="O25" s="165"/>
      <c r="P25" s="87" t="str">
        <f>G25</f>
        <v>%</v>
      </c>
      <c r="Q25" s="80"/>
      <c r="W25" s="171"/>
      <c r="X25" s="164" t="str">
        <f>N25</f>
        <v>tis. CZK</v>
      </c>
      <c r="Y25" s="165"/>
      <c r="Z25" s="87" t="str">
        <f>P25</f>
        <v>%</v>
      </c>
      <c r="AA25" s="80"/>
    </row>
    <row r="26" spans="1:29" x14ac:dyDescent="0.2">
      <c r="A26" s="9"/>
      <c r="B26" s="30" t="s">
        <v>37</v>
      </c>
      <c r="C26" s="14"/>
      <c r="D26" s="9"/>
      <c r="E26" s="78"/>
      <c r="F26" s="78"/>
      <c r="G26" s="131"/>
      <c r="H26" s="80">
        <f>ROUND(D26*G26/100,1)</f>
        <v>0</v>
      </c>
      <c r="I26" s="65">
        <f>ROUND(E26*G26/100,1)</f>
        <v>0</v>
      </c>
      <c r="J26" s="65">
        <f>ROUND(F26*G26/100,1)</f>
        <v>0</v>
      </c>
      <c r="M26" s="9"/>
      <c r="N26" s="78"/>
      <c r="O26" s="78"/>
      <c r="P26" s="131"/>
      <c r="Q26" s="80">
        <f>ROUND(M26*P26/100,1)</f>
        <v>0</v>
      </c>
      <c r="R26" s="65">
        <f>ROUND(N26*P26/100,1)</f>
        <v>0</v>
      </c>
      <c r="S26" s="65">
        <f>ROUND(O26*P26/100,1)</f>
        <v>0</v>
      </c>
      <c r="W26" s="9"/>
      <c r="X26" s="78"/>
      <c r="Y26" s="78"/>
      <c r="Z26" s="131"/>
      <c r="AA26" s="80">
        <f>ROUND(W26*Z26/100,1)</f>
        <v>0</v>
      </c>
      <c r="AB26" s="65">
        <f>ROUND(X26*Z26/100,1)</f>
        <v>0</v>
      </c>
      <c r="AC26" s="65">
        <f>ROUND(Y26*G26/100,1)</f>
        <v>0</v>
      </c>
    </row>
    <row r="27" spans="1:29" x14ac:dyDescent="0.2">
      <c r="A27" s="10"/>
      <c r="B27" s="31"/>
      <c r="C27" s="14"/>
      <c r="D27" s="10"/>
      <c r="E27" s="81"/>
      <c r="F27" s="81"/>
      <c r="G27" s="132"/>
      <c r="H27" s="80">
        <f t="shared" ref="H27:H36" si="0">ROUND(D27*G27/100,1)</f>
        <v>0</v>
      </c>
      <c r="I27" s="65">
        <f t="shared" ref="I27:I36" si="1">ROUND(E27*G27/100,1)</f>
        <v>0</v>
      </c>
      <c r="J27" s="65">
        <f t="shared" ref="J27:J36" si="2">ROUND(F27*G27/100,1)</f>
        <v>0</v>
      </c>
      <c r="M27" s="10"/>
      <c r="N27" s="81"/>
      <c r="O27" s="81"/>
      <c r="P27" s="132"/>
      <c r="Q27" s="80">
        <f t="shared" ref="Q27:Q36" si="3">ROUND(M27*P27/100,1)</f>
        <v>0</v>
      </c>
      <c r="R27" s="65">
        <f t="shared" ref="R27:R36" si="4">ROUND(N27*P27/100,1)</f>
        <v>0</v>
      </c>
      <c r="S27" s="65">
        <f t="shared" ref="S27:S36" si="5">ROUND(O27*P27/100,1)</f>
        <v>0</v>
      </c>
      <c r="W27" s="10"/>
      <c r="X27" s="81"/>
      <c r="Y27" s="81"/>
      <c r="Z27" s="132"/>
      <c r="AA27" s="80">
        <f t="shared" ref="AA27:AA36" si="6">ROUND(W27*Z27/100,1)</f>
        <v>0</v>
      </c>
      <c r="AB27" s="65">
        <f t="shared" ref="AB27:AB36" si="7">ROUND(X27*Z27/100,1)</f>
        <v>0</v>
      </c>
      <c r="AC27" s="65">
        <f t="shared" ref="AC27:AC36" si="8">ROUND(Y27*G27/100,1)</f>
        <v>0</v>
      </c>
    </row>
    <row r="28" spans="1:29" x14ac:dyDescent="0.2">
      <c r="A28" s="10"/>
      <c r="B28" s="31"/>
      <c r="C28" s="14"/>
      <c r="D28" s="10"/>
      <c r="E28" s="81"/>
      <c r="F28" s="81"/>
      <c r="G28" s="132"/>
      <c r="H28" s="80">
        <f t="shared" si="0"/>
        <v>0</v>
      </c>
      <c r="I28" s="65">
        <f t="shared" si="1"/>
        <v>0</v>
      </c>
      <c r="J28" s="65">
        <f t="shared" si="2"/>
        <v>0</v>
      </c>
      <c r="M28" s="10"/>
      <c r="N28" s="81"/>
      <c r="O28" s="81"/>
      <c r="P28" s="132"/>
      <c r="Q28" s="80">
        <f t="shared" si="3"/>
        <v>0</v>
      </c>
      <c r="R28" s="65">
        <f t="shared" si="4"/>
        <v>0</v>
      </c>
      <c r="S28" s="65">
        <f t="shared" si="5"/>
        <v>0</v>
      </c>
      <c r="W28" s="10"/>
      <c r="X28" s="81"/>
      <c r="Y28" s="81"/>
      <c r="Z28" s="132"/>
      <c r="AA28" s="80">
        <f t="shared" si="6"/>
        <v>0</v>
      </c>
      <c r="AB28" s="65">
        <f t="shared" si="7"/>
        <v>0</v>
      </c>
      <c r="AC28" s="65">
        <f t="shared" si="8"/>
        <v>0</v>
      </c>
    </row>
    <row r="29" spans="1:29" x14ac:dyDescent="0.2">
      <c r="A29" s="10"/>
      <c r="B29" s="31"/>
      <c r="C29" s="14"/>
      <c r="D29" s="10"/>
      <c r="E29" s="81"/>
      <c r="F29" s="81"/>
      <c r="G29" s="132"/>
      <c r="H29" s="80">
        <f t="shared" si="0"/>
        <v>0</v>
      </c>
      <c r="I29" s="65">
        <f t="shared" si="1"/>
        <v>0</v>
      </c>
      <c r="J29" s="65">
        <f t="shared" si="2"/>
        <v>0</v>
      </c>
      <c r="M29" s="10"/>
      <c r="N29" s="81"/>
      <c r="O29" s="81"/>
      <c r="P29" s="132"/>
      <c r="Q29" s="80">
        <f t="shared" si="3"/>
        <v>0</v>
      </c>
      <c r="R29" s="65">
        <f t="shared" si="4"/>
        <v>0</v>
      </c>
      <c r="S29" s="65">
        <f t="shared" si="5"/>
        <v>0</v>
      </c>
      <c r="W29" s="10"/>
      <c r="X29" s="81"/>
      <c r="Y29" s="81"/>
      <c r="Z29" s="132"/>
      <c r="AA29" s="80">
        <f t="shared" si="6"/>
        <v>0</v>
      </c>
      <c r="AB29" s="65">
        <f t="shared" si="7"/>
        <v>0</v>
      </c>
      <c r="AC29" s="65">
        <f t="shared" si="8"/>
        <v>0</v>
      </c>
    </row>
    <row r="30" spans="1:29" x14ac:dyDescent="0.2">
      <c r="A30" s="10"/>
      <c r="B30" s="31"/>
      <c r="C30" s="14"/>
      <c r="D30" s="10"/>
      <c r="E30" s="81"/>
      <c r="F30" s="81"/>
      <c r="G30" s="132"/>
      <c r="H30" s="80">
        <f t="shared" si="0"/>
        <v>0</v>
      </c>
      <c r="I30" s="65">
        <f t="shared" si="1"/>
        <v>0</v>
      </c>
      <c r="J30" s="65">
        <f t="shared" si="2"/>
        <v>0</v>
      </c>
      <c r="M30" s="10"/>
      <c r="N30" s="81"/>
      <c r="O30" s="81"/>
      <c r="P30" s="132"/>
      <c r="Q30" s="80">
        <f t="shared" si="3"/>
        <v>0</v>
      </c>
      <c r="R30" s="65">
        <f t="shared" si="4"/>
        <v>0</v>
      </c>
      <c r="S30" s="65">
        <f t="shared" si="5"/>
        <v>0</v>
      </c>
      <c r="W30" s="10"/>
      <c r="X30" s="81"/>
      <c r="Y30" s="81"/>
      <c r="Z30" s="132"/>
      <c r="AA30" s="80">
        <f t="shared" si="6"/>
        <v>0</v>
      </c>
      <c r="AB30" s="65">
        <f t="shared" si="7"/>
        <v>0</v>
      </c>
      <c r="AC30" s="65">
        <f t="shared" si="8"/>
        <v>0</v>
      </c>
    </row>
    <row r="31" spans="1:29" x14ac:dyDescent="0.2">
      <c r="A31" s="10"/>
      <c r="B31" s="31"/>
      <c r="C31" s="14"/>
      <c r="D31" s="10"/>
      <c r="E31" s="81"/>
      <c r="F31" s="81"/>
      <c r="G31" s="132"/>
      <c r="H31" s="80">
        <f t="shared" si="0"/>
        <v>0</v>
      </c>
      <c r="I31" s="65">
        <f t="shared" si="1"/>
        <v>0</v>
      </c>
      <c r="J31" s="65">
        <f t="shared" si="2"/>
        <v>0</v>
      </c>
      <c r="M31" s="10"/>
      <c r="N31" s="81"/>
      <c r="O31" s="81"/>
      <c r="P31" s="132"/>
      <c r="Q31" s="80">
        <f t="shared" si="3"/>
        <v>0</v>
      </c>
      <c r="R31" s="65">
        <f t="shared" si="4"/>
        <v>0</v>
      </c>
      <c r="S31" s="65">
        <f t="shared" si="5"/>
        <v>0</v>
      </c>
      <c r="W31" s="10"/>
      <c r="X31" s="81"/>
      <c r="Y31" s="81"/>
      <c r="Z31" s="132"/>
      <c r="AA31" s="80">
        <f t="shared" si="6"/>
        <v>0</v>
      </c>
      <c r="AB31" s="65">
        <f t="shared" si="7"/>
        <v>0</v>
      </c>
      <c r="AC31" s="65">
        <f t="shared" si="8"/>
        <v>0</v>
      </c>
    </row>
    <row r="32" spans="1:29" x14ac:dyDescent="0.2">
      <c r="A32" s="10"/>
      <c r="B32" s="31"/>
      <c r="C32" s="14"/>
      <c r="D32" s="10"/>
      <c r="E32" s="81"/>
      <c r="F32" s="81"/>
      <c r="G32" s="132"/>
      <c r="H32" s="80">
        <f t="shared" si="0"/>
        <v>0</v>
      </c>
      <c r="I32" s="65">
        <f t="shared" si="1"/>
        <v>0</v>
      </c>
      <c r="J32" s="65">
        <f t="shared" si="2"/>
        <v>0</v>
      </c>
      <c r="M32" s="10"/>
      <c r="N32" s="81"/>
      <c r="O32" s="81"/>
      <c r="P32" s="132"/>
      <c r="Q32" s="80">
        <f t="shared" si="3"/>
        <v>0</v>
      </c>
      <c r="R32" s="65">
        <f t="shared" si="4"/>
        <v>0</v>
      </c>
      <c r="S32" s="65">
        <f t="shared" si="5"/>
        <v>0</v>
      </c>
      <c r="W32" s="10"/>
      <c r="X32" s="81"/>
      <c r="Y32" s="81"/>
      <c r="Z32" s="132"/>
      <c r="AA32" s="80">
        <f t="shared" si="6"/>
        <v>0</v>
      </c>
      <c r="AB32" s="65">
        <f t="shared" si="7"/>
        <v>0</v>
      </c>
      <c r="AC32" s="65">
        <f t="shared" si="8"/>
        <v>0</v>
      </c>
    </row>
    <row r="33" spans="1:29" x14ac:dyDescent="0.2">
      <c r="A33" s="10"/>
      <c r="B33" s="31"/>
      <c r="C33" s="14"/>
      <c r="D33" s="10"/>
      <c r="E33" s="81"/>
      <c r="F33" s="81"/>
      <c r="G33" s="132"/>
      <c r="H33" s="80">
        <f t="shared" si="0"/>
        <v>0</v>
      </c>
      <c r="I33" s="65">
        <f t="shared" si="1"/>
        <v>0</v>
      </c>
      <c r="J33" s="65">
        <f t="shared" si="2"/>
        <v>0</v>
      </c>
      <c r="M33" s="10"/>
      <c r="N33" s="81"/>
      <c r="O33" s="81"/>
      <c r="P33" s="132"/>
      <c r="Q33" s="80">
        <f t="shared" si="3"/>
        <v>0</v>
      </c>
      <c r="R33" s="65">
        <f t="shared" si="4"/>
        <v>0</v>
      </c>
      <c r="S33" s="65">
        <f t="shared" si="5"/>
        <v>0</v>
      </c>
      <c r="W33" s="10"/>
      <c r="X33" s="81"/>
      <c r="Y33" s="81"/>
      <c r="Z33" s="132"/>
      <c r="AA33" s="80">
        <f t="shared" si="6"/>
        <v>0</v>
      </c>
      <c r="AB33" s="65">
        <f t="shared" si="7"/>
        <v>0</v>
      </c>
      <c r="AC33" s="65">
        <f t="shared" si="8"/>
        <v>0</v>
      </c>
    </row>
    <row r="34" spans="1:29" x14ac:dyDescent="0.2">
      <c r="A34" s="10"/>
      <c r="B34" s="31"/>
      <c r="C34" s="14"/>
      <c r="D34" s="10"/>
      <c r="E34" s="81"/>
      <c r="F34" s="81"/>
      <c r="G34" s="132"/>
      <c r="H34" s="80">
        <f t="shared" si="0"/>
        <v>0</v>
      </c>
      <c r="I34" s="65">
        <f t="shared" si="1"/>
        <v>0</v>
      </c>
      <c r="J34" s="65">
        <f t="shared" si="2"/>
        <v>0</v>
      </c>
      <c r="M34" s="10"/>
      <c r="N34" s="81"/>
      <c r="O34" s="81"/>
      <c r="P34" s="132"/>
      <c r="Q34" s="80">
        <f t="shared" si="3"/>
        <v>0</v>
      </c>
      <c r="R34" s="65">
        <f t="shared" si="4"/>
        <v>0</v>
      </c>
      <c r="S34" s="65">
        <f t="shared" si="5"/>
        <v>0</v>
      </c>
      <c r="W34" s="10"/>
      <c r="X34" s="81"/>
      <c r="Y34" s="81"/>
      <c r="Z34" s="132"/>
      <c r="AA34" s="80">
        <f t="shared" si="6"/>
        <v>0</v>
      </c>
      <c r="AB34" s="65">
        <f t="shared" si="7"/>
        <v>0</v>
      </c>
      <c r="AC34" s="65">
        <f t="shared" si="8"/>
        <v>0</v>
      </c>
    </row>
    <row r="35" spans="1:29" x14ac:dyDescent="0.2">
      <c r="A35" s="10"/>
      <c r="B35" s="31"/>
      <c r="C35" s="14"/>
      <c r="D35" s="10"/>
      <c r="E35" s="81"/>
      <c r="F35" s="81"/>
      <c r="G35" s="132"/>
      <c r="H35" s="80">
        <f t="shared" si="0"/>
        <v>0</v>
      </c>
      <c r="I35" s="65">
        <f t="shared" si="1"/>
        <v>0</v>
      </c>
      <c r="J35" s="65">
        <f t="shared" si="2"/>
        <v>0</v>
      </c>
      <c r="M35" s="10"/>
      <c r="N35" s="81"/>
      <c r="O35" s="81"/>
      <c r="P35" s="132"/>
      <c r="Q35" s="80">
        <f t="shared" si="3"/>
        <v>0</v>
      </c>
      <c r="R35" s="65">
        <f t="shared" si="4"/>
        <v>0</v>
      </c>
      <c r="S35" s="65">
        <f t="shared" si="5"/>
        <v>0</v>
      </c>
      <c r="W35" s="10"/>
      <c r="X35" s="81"/>
      <c r="Y35" s="81"/>
      <c r="Z35" s="132"/>
      <c r="AA35" s="80">
        <f t="shared" si="6"/>
        <v>0</v>
      </c>
      <c r="AB35" s="65">
        <f t="shared" si="7"/>
        <v>0</v>
      </c>
      <c r="AC35" s="65">
        <f t="shared" si="8"/>
        <v>0</v>
      </c>
    </row>
    <row r="36" spans="1:29" ht="15" thickBot="1" x14ac:dyDescent="0.25">
      <c r="A36" s="11"/>
      <c r="B36" s="32"/>
      <c r="C36" s="14"/>
      <c r="D36" s="11"/>
      <c r="E36" s="128"/>
      <c r="F36" s="128"/>
      <c r="G36" s="133"/>
      <c r="H36" s="80">
        <f t="shared" si="0"/>
        <v>0</v>
      </c>
      <c r="I36" s="65">
        <f t="shared" si="1"/>
        <v>0</v>
      </c>
      <c r="J36" s="65">
        <f t="shared" si="2"/>
        <v>0</v>
      </c>
      <c r="M36" s="11"/>
      <c r="N36" s="128"/>
      <c r="O36" s="128"/>
      <c r="P36" s="133"/>
      <c r="Q36" s="80">
        <f t="shared" si="3"/>
        <v>0</v>
      </c>
      <c r="R36" s="65">
        <f t="shared" si="4"/>
        <v>0</v>
      </c>
      <c r="S36" s="65">
        <f t="shared" si="5"/>
        <v>0</v>
      </c>
      <c r="W36" s="11"/>
      <c r="X36" s="128"/>
      <c r="Y36" s="128"/>
      <c r="Z36" s="133"/>
      <c r="AA36" s="80">
        <f t="shared" si="6"/>
        <v>0</v>
      </c>
      <c r="AB36" s="65">
        <f t="shared" si="7"/>
        <v>0</v>
      </c>
      <c r="AC36" s="65">
        <f t="shared" si="8"/>
        <v>0</v>
      </c>
    </row>
    <row r="37" spans="1:29" ht="15" thickBot="1" x14ac:dyDescent="0.25">
      <c r="A37" s="158" t="s">
        <v>38</v>
      </c>
      <c r="B37" s="160" t="s">
        <v>2</v>
      </c>
      <c r="C37" s="13"/>
      <c r="D37" s="162" t="s">
        <v>27</v>
      </c>
      <c r="E37" s="83" t="s">
        <v>28</v>
      </c>
      <c r="F37" s="84" t="s">
        <v>29</v>
      </c>
      <c r="G37" s="71"/>
      <c r="H37" s="80"/>
      <c r="M37" s="162" t="str">
        <f>D37</f>
        <v>Počet zaměstnanců</v>
      </c>
      <c r="N37" s="83" t="str">
        <f>E37</f>
        <v>Aktiva/Majetek</v>
      </c>
      <c r="O37" s="84" t="str">
        <f>F37</f>
        <v>Obrat/Příjmy</v>
      </c>
      <c r="P37" s="71"/>
      <c r="Q37" s="80"/>
      <c r="W37" s="162" t="str">
        <f>M37</f>
        <v>Počet zaměstnanců</v>
      </c>
      <c r="X37" s="83" t="str">
        <f>N37</f>
        <v>Aktiva/Majetek</v>
      </c>
      <c r="Y37" s="84" t="str">
        <f>O37</f>
        <v>Obrat/Příjmy</v>
      </c>
      <c r="Z37" s="71"/>
    </row>
    <row r="38" spans="1:29" ht="25.5" customHeight="1" thickBot="1" x14ac:dyDescent="0.25">
      <c r="A38" s="159"/>
      <c r="B38" s="161"/>
      <c r="C38" s="13"/>
      <c r="D38" s="162"/>
      <c r="E38" s="164" t="s">
        <v>30</v>
      </c>
      <c r="F38" s="165"/>
      <c r="G38" s="71"/>
      <c r="H38" s="80"/>
      <c r="M38" s="162"/>
      <c r="N38" s="164" t="str">
        <f>E38</f>
        <v>tis. CZK</v>
      </c>
      <c r="O38" s="165"/>
      <c r="P38" s="71"/>
      <c r="Q38" s="80"/>
      <c r="W38" s="163"/>
      <c r="X38" s="156" t="str">
        <f>N38</f>
        <v>tis. CZK</v>
      </c>
      <c r="Y38" s="157"/>
      <c r="Z38" s="71"/>
    </row>
    <row r="39" spans="1:29" x14ac:dyDescent="0.2">
      <c r="A39" s="9"/>
      <c r="B39" s="30"/>
      <c r="C39" s="17"/>
      <c r="D39" s="9"/>
      <c r="E39" s="78"/>
      <c r="F39" s="125"/>
      <c r="G39" s="88"/>
      <c r="H39" s="80"/>
      <c r="M39" s="9"/>
      <c r="N39" s="78"/>
      <c r="O39" s="125"/>
      <c r="P39" s="88"/>
      <c r="Q39" s="80"/>
      <c r="W39" s="126"/>
      <c r="X39" s="126"/>
      <c r="Y39" s="126"/>
      <c r="Z39" s="88"/>
    </row>
    <row r="40" spans="1:29" x14ac:dyDescent="0.2">
      <c r="A40" s="10"/>
      <c r="B40" s="31"/>
      <c r="C40" s="17"/>
      <c r="D40" s="10"/>
      <c r="E40" s="81"/>
      <c r="F40" s="127"/>
      <c r="G40" s="88"/>
      <c r="H40" s="80"/>
      <c r="M40" s="10"/>
      <c r="N40" s="81"/>
      <c r="O40" s="127"/>
      <c r="P40" s="88"/>
      <c r="Q40" s="80"/>
      <c r="W40" s="126"/>
      <c r="X40" s="126"/>
      <c r="Y40" s="126"/>
      <c r="Z40" s="88"/>
    </row>
    <row r="41" spans="1:29" x14ac:dyDescent="0.2">
      <c r="A41" s="10"/>
      <c r="B41" s="31"/>
      <c r="C41" s="17"/>
      <c r="D41" s="10"/>
      <c r="E41" s="81"/>
      <c r="F41" s="127"/>
      <c r="G41" s="88"/>
      <c r="H41" s="80"/>
      <c r="M41" s="10"/>
      <c r="N41" s="81"/>
      <c r="O41" s="127"/>
      <c r="P41" s="88"/>
      <c r="Q41" s="80"/>
      <c r="W41" s="126"/>
      <c r="X41" s="126"/>
      <c r="Y41" s="126"/>
      <c r="Z41" s="88"/>
    </row>
    <row r="42" spans="1:29" x14ac:dyDescent="0.2">
      <c r="A42" s="10"/>
      <c r="B42" s="31"/>
      <c r="C42" s="17"/>
      <c r="D42" s="10"/>
      <c r="E42" s="81"/>
      <c r="F42" s="127"/>
      <c r="G42" s="88"/>
      <c r="H42" s="80"/>
      <c r="M42" s="10"/>
      <c r="N42" s="81"/>
      <c r="O42" s="127"/>
      <c r="P42" s="88"/>
      <c r="Q42" s="80"/>
      <c r="W42" s="126"/>
      <c r="X42" s="126"/>
      <c r="Y42" s="126"/>
      <c r="Z42" s="88"/>
    </row>
    <row r="43" spans="1:29" x14ac:dyDescent="0.2">
      <c r="A43" s="10"/>
      <c r="B43" s="31"/>
      <c r="C43" s="17"/>
      <c r="D43" s="10"/>
      <c r="E43" s="81"/>
      <c r="F43" s="127"/>
      <c r="G43" s="88"/>
      <c r="H43" s="80"/>
      <c r="M43" s="10"/>
      <c r="N43" s="81"/>
      <c r="O43" s="127"/>
      <c r="P43" s="88"/>
      <c r="Q43" s="80"/>
      <c r="W43" s="126"/>
      <c r="X43" s="126"/>
      <c r="Y43" s="126"/>
      <c r="Z43" s="88"/>
    </row>
    <row r="44" spans="1:29" ht="15" thickBot="1" x14ac:dyDescent="0.25">
      <c r="A44" s="11"/>
      <c r="B44" s="32"/>
      <c r="C44" s="17"/>
      <c r="D44" s="11"/>
      <c r="E44" s="128"/>
      <c r="F44" s="129"/>
      <c r="G44" s="88"/>
      <c r="H44" s="80"/>
      <c r="M44" s="11"/>
      <c r="N44" s="128"/>
      <c r="O44" s="129"/>
      <c r="P44" s="88"/>
      <c r="Q44" s="80"/>
      <c r="W44" s="126"/>
      <c r="X44" s="126"/>
      <c r="Y44" s="126"/>
      <c r="Z44" s="88"/>
    </row>
  </sheetData>
  <sheetProtection algorithmName="SHA-512" hashValue="gCJydy2Z23WPYVbbXklTplbXRF/VA+bd53O2IAC1+gC54/zLC24iswNC4doKh/Uzrfx2HtneBrJgnGWUeo5TZQ==" saltValue="HW8PSwZk3YYuIdSp7gfKyQ==" spinCount="100000" sheet="1" objects="1" scenarios="1" selectLockedCells="1"/>
  <mergeCells count="33">
    <mergeCell ref="A1:Z1"/>
    <mergeCell ref="D2:F2"/>
    <mergeCell ref="M2:O2"/>
    <mergeCell ref="W2:Y2"/>
    <mergeCell ref="E5:F5"/>
    <mergeCell ref="N5:O5"/>
    <mergeCell ref="X5:Y5"/>
    <mergeCell ref="A6:B6"/>
    <mergeCell ref="A9:A10"/>
    <mergeCell ref="B9:B10"/>
    <mergeCell ref="D9:D10"/>
    <mergeCell ref="M9:M10"/>
    <mergeCell ref="E10:F10"/>
    <mergeCell ref="X10:Y10"/>
    <mergeCell ref="Z11:AF11"/>
    <mergeCell ref="A24:A25"/>
    <mergeCell ref="B24:B25"/>
    <mergeCell ref="D24:D25"/>
    <mergeCell ref="M24:M25"/>
    <mergeCell ref="W24:W25"/>
    <mergeCell ref="E25:F25"/>
    <mergeCell ref="N25:O25"/>
    <mergeCell ref="X25:Y25"/>
    <mergeCell ref="W9:W10"/>
    <mergeCell ref="N10:O10"/>
    <mergeCell ref="X38:Y38"/>
    <mergeCell ref="A37:A38"/>
    <mergeCell ref="B37:B38"/>
    <mergeCell ref="D37:D38"/>
    <mergeCell ref="M37:M38"/>
    <mergeCell ref="W37:W38"/>
    <mergeCell ref="E38:F38"/>
    <mergeCell ref="N38:O38"/>
  </mergeCells>
  <conditionalFormatting sqref="W11:Y23">
    <cfRule type="expression" dxfId="5" priority="3" stopIfTrue="1">
      <formula>($AD$6=$AE$6)</formula>
    </cfRule>
  </conditionalFormatting>
  <conditionalFormatting sqref="W39:Y44">
    <cfRule type="expression" dxfId="4" priority="1" stopIfTrue="1">
      <formula>($AD$6=$AE$6)</formula>
    </cfRule>
  </conditionalFormatting>
  <dataValidations xWindow="913" yWindow="638" count="8">
    <dataValidation allowBlank="1" showInputMessage="1" showErrorMessage="1" promptTitle="Údaje o podnikateli" prompt="Uveďte celkový počet zaměstnanců/Aktiv/Obratu. Přepočet bude udělán automaticky dle zadaného procenta do celkového součtu." sqref="WVL98306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D26:F36 M26:O36 W26:Y36" xr:uid="{00000000-0002-0000-0100-000000000000}"/>
    <dataValidation type="whole" allowBlank="1" showInputMessage="1" showErrorMessage="1" errorTitle="Partnerský podnikatel" error="Hodnota musí být v intervalu min. 25%  (včetně) a max. 50% (včetně)." promptTitle="Podíl u podnikatele" prompt="V případě partnera s přímou vazbou na žadatele zadejte procentuální výši „vazby“ (více než 25% - max. 50%). U podnikatelů spojených s partnerem zadejte stejné procento, jako je výše „vazby“ partnera vůči žadateli._x000a_" sqref="WVO98306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xr:uid="{00000000-0002-0000-0100-000001000000}">
      <formula1>25</formula1>
      <formula2>50</formula2>
    </dataValidation>
    <dataValidation allowBlank="1" showInputMessage="1" showErrorMessage="1" promptTitle="Spojený (propojený):" prompt="Uveďte všechny podnikatele, které mají „vazbu“ na žadatele vyšší než 50% a dále všechny podnikatele, kteří jsou s těmito podnikateli spojeni („vazba“ vyšší než 50%), a to buď bezprostředně, nebo jako součást řetězce spojených podnikatelů." sqref="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xr:uid="{00000000-0002-0000-0100-000002000000}"/>
    <dataValidation allowBlank="1" showInputMessage="1" showErrorMessage="1" promptTitle="Údaje o podnikateli" prompt="Požadované údaje uvádějte kompletně za daného podnikatele bez konrétního procentuálního podílu. Do součtu se počítá celkový počet zaměstnanců bez ohledu na výši procentuálního podílu (musí být vyšší jak 50%)." sqref="WWE983051:WWE983063 IZ11:IZ23 SV11:SV23 ACR11:ACR23 AMN11:AMN23 AWJ11:AWJ23 BGF11:BGF23 BQB11:BQB23 BZX11:BZX23 CJT11:CJT23 CTP11:CTP23 DDL11:DDL23 DNH11:DNH23 DXD11:DXD23 EGZ11:EGZ23 EQV11:EQV23 FAR11:FAR23 FKN11:FKN23 FUJ11:FUJ23 GEF11:GEF23 GOB11:GOB23 GXX11:GXX23 HHT11:HHT23 HRP11:HRP23 IBL11:IBL23 ILH11:ILH23 IVD11:IVD23 JEZ11:JEZ23 JOV11:JOV23 JYR11:JYR23 KIN11:KIN23 KSJ11:KSJ23 LCF11:LCF23 LMB11:LMB23 LVX11:LVX23 MFT11:MFT23 MPP11:MPP23 MZL11:MZL23 NJH11:NJH23 NTD11:NTD23 OCZ11:OCZ23 OMV11:OMV23 OWR11:OWR23 PGN11:PGN23 PQJ11:PQJ23 QAF11:QAF23 QKB11:QKB23 QTX11:QTX23 RDT11:RDT23 RNP11:RNP23 RXL11:RXL23 SHH11:SHH23 SRD11:SRD23 TAZ11:TAZ23 TKV11:TKV23 TUR11:TUR23 UEN11:UEN23 UOJ11:UOJ23 UYF11:UYF23 VIB11:VIB23 VRX11:VRX23 WBT11:WBT23 WLP11:WLP23 WVL11:WVL23 D65547:D65559 IZ65547:IZ65559 SV65547:SV65559 ACR65547:ACR65559 AMN65547:AMN65559 AWJ65547:AWJ65559 BGF65547:BGF65559 BQB65547:BQB65559 BZX65547:BZX65559 CJT65547:CJT65559 CTP65547:CTP65559 DDL65547:DDL65559 DNH65547:DNH65559 DXD65547:DXD65559 EGZ65547:EGZ65559 EQV65547:EQV65559 FAR65547:FAR65559 FKN65547:FKN65559 FUJ65547:FUJ65559 GEF65547:GEF65559 GOB65547:GOB65559 GXX65547:GXX65559 HHT65547:HHT65559 HRP65547:HRP65559 IBL65547:IBL65559 ILH65547:ILH65559 IVD65547:IVD65559 JEZ65547:JEZ65559 JOV65547:JOV65559 JYR65547:JYR65559 KIN65547:KIN65559 KSJ65547:KSJ65559 LCF65547:LCF65559 LMB65547:LMB65559 LVX65547:LVX65559 MFT65547:MFT65559 MPP65547:MPP65559 MZL65547:MZL65559 NJH65547:NJH65559 NTD65547:NTD65559 OCZ65547:OCZ65559 OMV65547:OMV65559 OWR65547:OWR65559 PGN65547:PGN65559 PQJ65547:PQJ65559 QAF65547:QAF65559 QKB65547:QKB65559 QTX65547:QTX65559 RDT65547:RDT65559 RNP65547:RNP65559 RXL65547:RXL65559 SHH65547:SHH65559 SRD65547:SRD65559 TAZ65547:TAZ65559 TKV65547:TKV65559 TUR65547:TUR65559 UEN65547:UEN65559 UOJ65547:UOJ65559 UYF65547:UYF65559 VIB65547:VIB65559 VRX65547:VRX65559 WBT65547:WBT65559 WLP65547:WLP65559 WVL65547:WVL65559 D131083:D131095 IZ131083:IZ131095 SV131083:SV131095 ACR131083:ACR131095 AMN131083:AMN131095 AWJ131083:AWJ131095 BGF131083:BGF131095 BQB131083:BQB131095 BZX131083:BZX131095 CJT131083:CJT131095 CTP131083:CTP131095 DDL131083:DDL131095 DNH131083:DNH131095 DXD131083:DXD131095 EGZ131083:EGZ131095 EQV131083:EQV131095 FAR131083:FAR131095 FKN131083:FKN131095 FUJ131083:FUJ131095 GEF131083:GEF131095 GOB131083:GOB131095 GXX131083:GXX131095 HHT131083:HHT131095 HRP131083:HRP131095 IBL131083:IBL131095 ILH131083:ILH131095 IVD131083:IVD131095 JEZ131083:JEZ131095 JOV131083:JOV131095 JYR131083:JYR131095 KIN131083:KIN131095 KSJ131083:KSJ131095 LCF131083:LCF131095 LMB131083:LMB131095 LVX131083:LVX131095 MFT131083:MFT131095 MPP131083:MPP131095 MZL131083:MZL131095 NJH131083:NJH131095 NTD131083:NTD131095 OCZ131083:OCZ131095 OMV131083:OMV131095 OWR131083:OWR131095 PGN131083:PGN131095 PQJ131083:PQJ131095 QAF131083:QAF131095 QKB131083:QKB131095 QTX131083:QTX131095 RDT131083:RDT131095 RNP131083:RNP131095 RXL131083:RXL131095 SHH131083:SHH131095 SRD131083:SRD131095 TAZ131083:TAZ131095 TKV131083:TKV131095 TUR131083:TUR131095 UEN131083:UEN131095 UOJ131083:UOJ131095 UYF131083:UYF131095 VIB131083:VIB131095 VRX131083:VRX131095 WBT131083:WBT131095 WLP131083:WLP131095 WVL131083:WVL131095 D196619:D196631 IZ196619:IZ196631 SV196619:SV196631 ACR196619:ACR196631 AMN196619:AMN196631 AWJ196619:AWJ196631 BGF196619:BGF196631 BQB196619:BQB196631 BZX196619:BZX196631 CJT196619:CJT196631 CTP196619:CTP196631 DDL196619:DDL196631 DNH196619:DNH196631 DXD196619:DXD196631 EGZ196619:EGZ196631 EQV196619:EQV196631 FAR196619:FAR196631 FKN196619:FKN196631 FUJ196619:FUJ196631 GEF196619:GEF196631 GOB196619:GOB196631 GXX196619:GXX196631 HHT196619:HHT196631 HRP196619:HRP196631 IBL196619:IBL196631 ILH196619:ILH196631 IVD196619:IVD196631 JEZ196619:JEZ196631 JOV196619:JOV196631 JYR196619:JYR196631 KIN196619:KIN196631 KSJ196619:KSJ196631 LCF196619:LCF196631 LMB196619:LMB196631 LVX196619:LVX196631 MFT196619:MFT196631 MPP196619:MPP196631 MZL196619:MZL196631 NJH196619:NJH196631 NTD196619:NTD196631 OCZ196619:OCZ196631 OMV196619:OMV196631 OWR196619:OWR196631 PGN196619:PGN196631 PQJ196619:PQJ196631 QAF196619:QAF196631 QKB196619:QKB196631 QTX196619:QTX196631 RDT196619:RDT196631 RNP196619:RNP196631 RXL196619:RXL196631 SHH196619:SHH196631 SRD196619:SRD196631 TAZ196619:TAZ196631 TKV196619:TKV196631 TUR196619:TUR196631 UEN196619:UEN196631 UOJ196619:UOJ196631 UYF196619:UYF196631 VIB196619:VIB196631 VRX196619:VRX196631 WBT196619:WBT196631 WLP196619:WLP196631 WVL196619:WVL196631 D262155:D262167 IZ262155:IZ262167 SV262155:SV262167 ACR262155:ACR262167 AMN262155:AMN262167 AWJ262155:AWJ262167 BGF262155:BGF262167 BQB262155:BQB262167 BZX262155:BZX262167 CJT262155:CJT262167 CTP262155:CTP262167 DDL262155:DDL262167 DNH262155:DNH262167 DXD262155:DXD262167 EGZ262155:EGZ262167 EQV262155:EQV262167 FAR262155:FAR262167 FKN262155:FKN262167 FUJ262155:FUJ262167 GEF262155:GEF262167 GOB262155:GOB262167 GXX262155:GXX262167 HHT262155:HHT262167 HRP262155:HRP262167 IBL262155:IBL262167 ILH262155:ILH262167 IVD262155:IVD262167 JEZ262155:JEZ262167 JOV262155:JOV262167 JYR262155:JYR262167 KIN262155:KIN262167 KSJ262155:KSJ262167 LCF262155:LCF262167 LMB262155:LMB262167 LVX262155:LVX262167 MFT262155:MFT262167 MPP262155:MPP262167 MZL262155:MZL262167 NJH262155:NJH262167 NTD262155:NTD262167 OCZ262155:OCZ262167 OMV262155:OMV262167 OWR262155:OWR262167 PGN262155:PGN262167 PQJ262155:PQJ262167 QAF262155:QAF262167 QKB262155:QKB262167 QTX262155:QTX262167 RDT262155:RDT262167 RNP262155:RNP262167 RXL262155:RXL262167 SHH262155:SHH262167 SRD262155:SRD262167 TAZ262155:TAZ262167 TKV262155:TKV262167 TUR262155:TUR262167 UEN262155:UEN262167 UOJ262155:UOJ262167 UYF262155:UYF262167 VIB262155:VIB262167 VRX262155:VRX262167 WBT262155:WBT262167 WLP262155:WLP262167 WVL262155:WVL262167 D327691:D327703 IZ327691:IZ327703 SV327691:SV327703 ACR327691:ACR327703 AMN327691:AMN327703 AWJ327691:AWJ327703 BGF327691:BGF327703 BQB327691:BQB327703 BZX327691:BZX327703 CJT327691:CJT327703 CTP327691:CTP327703 DDL327691:DDL327703 DNH327691:DNH327703 DXD327691:DXD327703 EGZ327691:EGZ327703 EQV327691:EQV327703 FAR327691:FAR327703 FKN327691:FKN327703 FUJ327691:FUJ327703 GEF327691:GEF327703 GOB327691:GOB327703 GXX327691:GXX327703 HHT327691:HHT327703 HRP327691:HRP327703 IBL327691:IBL327703 ILH327691:ILH327703 IVD327691:IVD327703 JEZ327691:JEZ327703 JOV327691:JOV327703 JYR327691:JYR327703 KIN327691:KIN327703 KSJ327691:KSJ327703 LCF327691:LCF327703 LMB327691:LMB327703 LVX327691:LVX327703 MFT327691:MFT327703 MPP327691:MPP327703 MZL327691:MZL327703 NJH327691:NJH327703 NTD327691:NTD327703 OCZ327691:OCZ327703 OMV327691:OMV327703 OWR327691:OWR327703 PGN327691:PGN327703 PQJ327691:PQJ327703 QAF327691:QAF327703 QKB327691:QKB327703 QTX327691:QTX327703 RDT327691:RDT327703 RNP327691:RNP327703 RXL327691:RXL327703 SHH327691:SHH327703 SRD327691:SRD327703 TAZ327691:TAZ327703 TKV327691:TKV327703 TUR327691:TUR327703 UEN327691:UEN327703 UOJ327691:UOJ327703 UYF327691:UYF327703 VIB327691:VIB327703 VRX327691:VRX327703 WBT327691:WBT327703 WLP327691:WLP327703 WVL327691:WVL327703 D393227:D393239 IZ393227:IZ393239 SV393227:SV393239 ACR393227:ACR393239 AMN393227:AMN393239 AWJ393227:AWJ393239 BGF393227:BGF393239 BQB393227:BQB393239 BZX393227:BZX393239 CJT393227:CJT393239 CTP393227:CTP393239 DDL393227:DDL393239 DNH393227:DNH393239 DXD393227:DXD393239 EGZ393227:EGZ393239 EQV393227:EQV393239 FAR393227:FAR393239 FKN393227:FKN393239 FUJ393227:FUJ393239 GEF393227:GEF393239 GOB393227:GOB393239 GXX393227:GXX393239 HHT393227:HHT393239 HRP393227:HRP393239 IBL393227:IBL393239 ILH393227:ILH393239 IVD393227:IVD393239 JEZ393227:JEZ393239 JOV393227:JOV393239 JYR393227:JYR393239 KIN393227:KIN393239 KSJ393227:KSJ393239 LCF393227:LCF393239 LMB393227:LMB393239 LVX393227:LVX393239 MFT393227:MFT393239 MPP393227:MPP393239 MZL393227:MZL393239 NJH393227:NJH393239 NTD393227:NTD393239 OCZ393227:OCZ393239 OMV393227:OMV393239 OWR393227:OWR393239 PGN393227:PGN393239 PQJ393227:PQJ393239 QAF393227:QAF393239 QKB393227:QKB393239 QTX393227:QTX393239 RDT393227:RDT393239 RNP393227:RNP393239 RXL393227:RXL393239 SHH393227:SHH393239 SRD393227:SRD393239 TAZ393227:TAZ393239 TKV393227:TKV393239 TUR393227:TUR393239 UEN393227:UEN393239 UOJ393227:UOJ393239 UYF393227:UYF393239 VIB393227:VIB393239 VRX393227:VRX393239 WBT393227:WBT393239 WLP393227:WLP393239 WVL393227:WVL393239 D458763:D458775 IZ458763:IZ458775 SV458763:SV458775 ACR458763:ACR458775 AMN458763:AMN458775 AWJ458763:AWJ458775 BGF458763:BGF458775 BQB458763:BQB458775 BZX458763:BZX458775 CJT458763:CJT458775 CTP458763:CTP458775 DDL458763:DDL458775 DNH458763:DNH458775 DXD458763:DXD458775 EGZ458763:EGZ458775 EQV458763:EQV458775 FAR458763:FAR458775 FKN458763:FKN458775 FUJ458763:FUJ458775 GEF458763:GEF458775 GOB458763:GOB458775 GXX458763:GXX458775 HHT458763:HHT458775 HRP458763:HRP458775 IBL458763:IBL458775 ILH458763:ILH458775 IVD458763:IVD458775 JEZ458763:JEZ458775 JOV458763:JOV458775 JYR458763:JYR458775 KIN458763:KIN458775 KSJ458763:KSJ458775 LCF458763:LCF458775 LMB458763:LMB458775 LVX458763:LVX458775 MFT458763:MFT458775 MPP458763:MPP458775 MZL458763:MZL458775 NJH458763:NJH458775 NTD458763:NTD458775 OCZ458763:OCZ458775 OMV458763:OMV458775 OWR458763:OWR458775 PGN458763:PGN458775 PQJ458763:PQJ458775 QAF458763:QAF458775 QKB458763:QKB458775 QTX458763:QTX458775 RDT458763:RDT458775 RNP458763:RNP458775 RXL458763:RXL458775 SHH458763:SHH458775 SRD458763:SRD458775 TAZ458763:TAZ458775 TKV458763:TKV458775 TUR458763:TUR458775 UEN458763:UEN458775 UOJ458763:UOJ458775 UYF458763:UYF458775 VIB458763:VIB458775 VRX458763:VRX458775 WBT458763:WBT458775 WLP458763:WLP458775 WVL458763:WVL458775 D524299:D524311 IZ524299:IZ524311 SV524299:SV524311 ACR524299:ACR524311 AMN524299:AMN524311 AWJ524299:AWJ524311 BGF524299:BGF524311 BQB524299:BQB524311 BZX524299:BZX524311 CJT524299:CJT524311 CTP524299:CTP524311 DDL524299:DDL524311 DNH524299:DNH524311 DXD524299:DXD524311 EGZ524299:EGZ524311 EQV524299:EQV524311 FAR524299:FAR524311 FKN524299:FKN524311 FUJ524299:FUJ524311 GEF524299:GEF524311 GOB524299:GOB524311 GXX524299:GXX524311 HHT524299:HHT524311 HRP524299:HRP524311 IBL524299:IBL524311 ILH524299:ILH524311 IVD524299:IVD524311 JEZ524299:JEZ524311 JOV524299:JOV524311 JYR524299:JYR524311 KIN524299:KIN524311 KSJ524299:KSJ524311 LCF524299:LCF524311 LMB524299:LMB524311 LVX524299:LVX524311 MFT524299:MFT524311 MPP524299:MPP524311 MZL524299:MZL524311 NJH524299:NJH524311 NTD524299:NTD524311 OCZ524299:OCZ524311 OMV524299:OMV524311 OWR524299:OWR524311 PGN524299:PGN524311 PQJ524299:PQJ524311 QAF524299:QAF524311 QKB524299:QKB524311 QTX524299:QTX524311 RDT524299:RDT524311 RNP524299:RNP524311 RXL524299:RXL524311 SHH524299:SHH524311 SRD524299:SRD524311 TAZ524299:TAZ524311 TKV524299:TKV524311 TUR524299:TUR524311 UEN524299:UEN524311 UOJ524299:UOJ524311 UYF524299:UYF524311 VIB524299:VIB524311 VRX524299:VRX524311 WBT524299:WBT524311 WLP524299:WLP524311 WVL524299:WVL524311 D589835:D589847 IZ589835:IZ589847 SV589835:SV589847 ACR589835:ACR589847 AMN589835:AMN589847 AWJ589835:AWJ589847 BGF589835:BGF589847 BQB589835:BQB589847 BZX589835:BZX589847 CJT589835:CJT589847 CTP589835:CTP589847 DDL589835:DDL589847 DNH589835:DNH589847 DXD589835:DXD589847 EGZ589835:EGZ589847 EQV589835:EQV589847 FAR589835:FAR589847 FKN589835:FKN589847 FUJ589835:FUJ589847 GEF589835:GEF589847 GOB589835:GOB589847 GXX589835:GXX589847 HHT589835:HHT589847 HRP589835:HRP589847 IBL589835:IBL589847 ILH589835:ILH589847 IVD589835:IVD589847 JEZ589835:JEZ589847 JOV589835:JOV589847 JYR589835:JYR589847 KIN589835:KIN589847 KSJ589835:KSJ589847 LCF589835:LCF589847 LMB589835:LMB589847 LVX589835:LVX589847 MFT589835:MFT589847 MPP589835:MPP589847 MZL589835:MZL589847 NJH589835:NJH589847 NTD589835:NTD589847 OCZ589835:OCZ589847 OMV589835:OMV589847 OWR589835:OWR589847 PGN589835:PGN589847 PQJ589835:PQJ589847 QAF589835:QAF589847 QKB589835:QKB589847 QTX589835:QTX589847 RDT589835:RDT589847 RNP589835:RNP589847 RXL589835:RXL589847 SHH589835:SHH589847 SRD589835:SRD589847 TAZ589835:TAZ589847 TKV589835:TKV589847 TUR589835:TUR589847 UEN589835:UEN589847 UOJ589835:UOJ589847 UYF589835:UYF589847 VIB589835:VIB589847 VRX589835:VRX589847 WBT589835:WBT589847 WLP589835:WLP589847 WVL589835:WVL589847 D655371:D655383 IZ655371:IZ655383 SV655371:SV655383 ACR655371:ACR655383 AMN655371:AMN655383 AWJ655371:AWJ655383 BGF655371:BGF655383 BQB655371:BQB655383 BZX655371:BZX655383 CJT655371:CJT655383 CTP655371:CTP655383 DDL655371:DDL655383 DNH655371:DNH655383 DXD655371:DXD655383 EGZ655371:EGZ655383 EQV655371:EQV655383 FAR655371:FAR655383 FKN655371:FKN655383 FUJ655371:FUJ655383 GEF655371:GEF655383 GOB655371:GOB655383 GXX655371:GXX655383 HHT655371:HHT655383 HRP655371:HRP655383 IBL655371:IBL655383 ILH655371:ILH655383 IVD655371:IVD655383 JEZ655371:JEZ655383 JOV655371:JOV655383 JYR655371:JYR655383 KIN655371:KIN655383 KSJ655371:KSJ655383 LCF655371:LCF655383 LMB655371:LMB655383 LVX655371:LVX655383 MFT655371:MFT655383 MPP655371:MPP655383 MZL655371:MZL655383 NJH655371:NJH655383 NTD655371:NTD655383 OCZ655371:OCZ655383 OMV655371:OMV655383 OWR655371:OWR655383 PGN655371:PGN655383 PQJ655371:PQJ655383 QAF655371:QAF655383 QKB655371:QKB655383 QTX655371:QTX655383 RDT655371:RDT655383 RNP655371:RNP655383 RXL655371:RXL655383 SHH655371:SHH655383 SRD655371:SRD655383 TAZ655371:TAZ655383 TKV655371:TKV655383 TUR655371:TUR655383 UEN655371:UEN655383 UOJ655371:UOJ655383 UYF655371:UYF655383 VIB655371:VIB655383 VRX655371:VRX655383 WBT655371:WBT655383 WLP655371:WLP655383 WVL655371:WVL655383 D720907:D720919 IZ720907:IZ720919 SV720907:SV720919 ACR720907:ACR720919 AMN720907:AMN720919 AWJ720907:AWJ720919 BGF720907:BGF720919 BQB720907:BQB720919 BZX720907:BZX720919 CJT720907:CJT720919 CTP720907:CTP720919 DDL720907:DDL720919 DNH720907:DNH720919 DXD720907:DXD720919 EGZ720907:EGZ720919 EQV720907:EQV720919 FAR720907:FAR720919 FKN720907:FKN720919 FUJ720907:FUJ720919 GEF720907:GEF720919 GOB720907:GOB720919 GXX720907:GXX720919 HHT720907:HHT720919 HRP720907:HRP720919 IBL720907:IBL720919 ILH720907:ILH720919 IVD720907:IVD720919 JEZ720907:JEZ720919 JOV720907:JOV720919 JYR720907:JYR720919 KIN720907:KIN720919 KSJ720907:KSJ720919 LCF720907:LCF720919 LMB720907:LMB720919 LVX720907:LVX720919 MFT720907:MFT720919 MPP720907:MPP720919 MZL720907:MZL720919 NJH720907:NJH720919 NTD720907:NTD720919 OCZ720907:OCZ720919 OMV720907:OMV720919 OWR720907:OWR720919 PGN720907:PGN720919 PQJ720907:PQJ720919 QAF720907:QAF720919 QKB720907:QKB720919 QTX720907:QTX720919 RDT720907:RDT720919 RNP720907:RNP720919 RXL720907:RXL720919 SHH720907:SHH720919 SRD720907:SRD720919 TAZ720907:TAZ720919 TKV720907:TKV720919 TUR720907:TUR720919 UEN720907:UEN720919 UOJ720907:UOJ720919 UYF720907:UYF720919 VIB720907:VIB720919 VRX720907:VRX720919 WBT720907:WBT720919 WLP720907:WLP720919 WVL720907:WVL720919 D786443:D786455 IZ786443:IZ786455 SV786443:SV786455 ACR786443:ACR786455 AMN786443:AMN786455 AWJ786443:AWJ786455 BGF786443:BGF786455 BQB786443:BQB786455 BZX786443:BZX786455 CJT786443:CJT786455 CTP786443:CTP786455 DDL786443:DDL786455 DNH786443:DNH786455 DXD786443:DXD786455 EGZ786443:EGZ786455 EQV786443:EQV786455 FAR786443:FAR786455 FKN786443:FKN786455 FUJ786443:FUJ786455 GEF786443:GEF786455 GOB786443:GOB786455 GXX786443:GXX786455 HHT786443:HHT786455 HRP786443:HRP786455 IBL786443:IBL786455 ILH786443:ILH786455 IVD786443:IVD786455 JEZ786443:JEZ786455 JOV786443:JOV786455 JYR786443:JYR786455 KIN786443:KIN786455 KSJ786443:KSJ786455 LCF786443:LCF786455 LMB786443:LMB786455 LVX786443:LVX786455 MFT786443:MFT786455 MPP786443:MPP786455 MZL786443:MZL786455 NJH786443:NJH786455 NTD786443:NTD786455 OCZ786443:OCZ786455 OMV786443:OMV786455 OWR786443:OWR786455 PGN786443:PGN786455 PQJ786443:PQJ786455 QAF786443:QAF786455 QKB786443:QKB786455 QTX786443:QTX786455 RDT786443:RDT786455 RNP786443:RNP786455 RXL786443:RXL786455 SHH786443:SHH786455 SRD786443:SRD786455 TAZ786443:TAZ786455 TKV786443:TKV786455 TUR786443:TUR786455 UEN786443:UEN786455 UOJ786443:UOJ786455 UYF786443:UYF786455 VIB786443:VIB786455 VRX786443:VRX786455 WBT786443:WBT786455 WLP786443:WLP786455 WVL786443:WVL786455 D851979:D851991 IZ851979:IZ851991 SV851979:SV851991 ACR851979:ACR851991 AMN851979:AMN851991 AWJ851979:AWJ851991 BGF851979:BGF851991 BQB851979:BQB851991 BZX851979:BZX851991 CJT851979:CJT851991 CTP851979:CTP851991 DDL851979:DDL851991 DNH851979:DNH851991 DXD851979:DXD851991 EGZ851979:EGZ851991 EQV851979:EQV851991 FAR851979:FAR851991 FKN851979:FKN851991 FUJ851979:FUJ851991 GEF851979:GEF851991 GOB851979:GOB851991 GXX851979:GXX851991 HHT851979:HHT851991 HRP851979:HRP851991 IBL851979:IBL851991 ILH851979:ILH851991 IVD851979:IVD851991 JEZ851979:JEZ851991 JOV851979:JOV851991 JYR851979:JYR851991 KIN851979:KIN851991 KSJ851979:KSJ851991 LCF851979:LCF851991 LMB851979:LMB851991 LVX851979:LVX851991 MFT851979:MFT851991 MPP851979:MPP851991 MZL851979:MZL851991 NJH851979:NJH851991 NTD851979:NTD851991 OCZ851979:OCZ851991 OMV851979:OMV851991 OWR851979:OWR851991 PGN851979:PGN851991 PQJ851979:PQJ851991 QAF851979:QAF851991 QKB851979:QKB851991 QTX851979:QTX851991 RDT851979:RDT851991 RNP851979:RNP851991 RXL851979:RXL851991 SHH851979:SHH851991 SRD851979:SRD851991 TAZ851979:TAZ851991 TKV851979:TKV851991 TUR851979:TUR851991 UEN851979:UEN851991 UOJ851979:UOJ851991 UYF851979:UYF851991 VIB851979:VIB851991 VRX851979:VRX851991 WBT851979:WBT851991 WLP851979:WLP851991 WVL851979:WVL851991 D917515:D917527 IZ917515:IZ917527 SV917515:SV917527 ACR917515:ACR917527 AMN917515:AMN917527 AWJ917515:AWJ917527 BGF917515:BGF917527 BQB917515:BQB917527 BZX917515:BZX917527 CJT917515:CJT917527 CTP917515:CTP917527 DDL917515:DDL917527 DNH917515:DNH917527 DXD917515:DXD917527 EGZ917515:EGZ917527 EQV917515:EQV917527 FAR917515:FAR917527 FKN917515:FKN917527 FUJ917515:FUJ917527 GEF917515:GEF917527 GOB917515:GOB917527 GXX917515:GXX917527 HHT917515:HHT917527 HRP917515:HRP917527 IBL917515:IBL917527 ILH917515:ILH917527 IVD917515:IVD917527 JEZ917515:JEZ917527 JOV917515:JOV917527 JYR917515:JYR917527 KIN917515:KIN917527 KSJ917515:KSJ917527 LCF917515:LCF917527 LMB917515:LMB917527 LVX917515:LVX917527 MFT917515:MFT917527 MPP917515:MPP917527 MZL917515:MZL917527 NJH917515:NJH917527 NTD917515:NTD917527 OCZ917515:OCZ917527 OMV917515:OMV917527 OWR917515:OWR917527 PGN917515:PGN917527 PQJ917515:PQJ917527 QAF917515:QAF917527 QKB917515:QKB917527 QTX917515:QTX917527 RDT917515:RDT917527 RNP917515:RNP917527 RXL917515:RXL917527 SHH917515:SHH917527 SRD917515:SRD917527 TAZ917515:TAZ917527 TKV917515:TKV917527 TUR917515:TUR917527 UEN917515:UEN917527 UOJ917515:UOJ917527 UYF917515:UYF917527 VIB917515:VIB917527 VRX917515:VRX917527 WBT917515:WBT917527 WLP917515:WLP917527 WVL917515:WVL917527 D983051:D983063 IZ983051:IZ983063 SV983051:SV983063 ACR983051:ACR983063 AMN983051:AMN983063 AWJ983051:AWJ983063 BGF983051:BGF983063 BQB983051:BQB983063 BZX983051:BZX983063 CJT983051:CJT983063 CTP983051:CTP983063 DDL983051:DDL983063 DNH983051:DNH983063 DXD983051:DXD983063 EGZ983051:EGZ983063 EQV983051:EQV983063 FAR983051:FAR983063 FKN983051:FKN983063 FUJ983051:FUJ983063 GEF983051:GEF983063 GOB983051:GOB983063 GXX983051:GXX983063 HHT983051:HHT983063 HRP983051:HRP983063 IBL983051:IBL983063 ILH983051:ILH983063 IVD983051:IVD983063 JEZ983051:JEZ983063 JOV983051:JOV983063 JYR983051:JYR983063 KIN983051:KIN983063 KSJ983051:KSJ983063 LCF983051:LCF983063 LMB983051:LMB983063 LVX983051:LVX983063 MFT983051:MFT983063 MPP983051:MPP983063 MZL983051:MZL983063 NJH983051:NJH983063 NTD983051:NTD983063 OCZ983051:OCZ983063 OMV983051:OMV983063 OWR983051:OWR983063 PGN983051:PGN983063 PQJ983051:PQJ983063 QAF983051:QAF983063 QKB983051:QKB983063 QTX983051:QTX983063 RDT983051:RDT983063 RNP983051:RNP983063 RXL983051:RXL983063 SHH983051:SHH983063 SRD983051:SRD983063 TAZ983051:TAZ983063 TKV983051:TKV983063 TUR983051:TUR983063 UEN983051:UEN983063 UOJ983051:UOJ983063 UYF983051:UYF983063 VIB983051:VIB983063 VRX983051:VRX983063 WBT983051:WBT983063 WLP983051:WLP983063 WVL983051:WVL983063 W11:Y23 JI11:JI23 TE11:TE23 ADA11:ADA23 AMW11:AMW23 AWS11:AWS23 BGO11:BGO23 BQK11:BQK23 CAG11:CAG23 CKC11:CKC23 CTY11:CTY23 DDU11:DDU23 DNQ11:DNQ23 DXM11:DXM23 EHI11:EHI23 ERE11:ERE23 FBA11:FBA23 FKW11:FKW23 FUS11:FUS23 GEO11:GEO23 GOK11:GOK23 GYG11:GYG23 HIC11:HIC23 HRY11:HRY23 IBU11:IBU23 ILQ11:ILQ23 IVM11:IVM23 JFI11:JFI23 JPE11:JPE23 JZA11:JZA23 KIW11:KIW23 KSS11:KSS23 LCO11:LCO23 LMK11:LMK23 LWG11:LWG23 MGC11:MGC23 MPY11:MPY23 MZU11:MZU23 NJQ11:NJQ23 NTM11:NTM23 ODI11:ODI23 ONE11:ONE23 OXA11:OXA23 PGW11:PGW23 PQS11:PQS23 QAO11:QAO23 QKK11:QKK23 QUG11:QUG23 REC11:REC23 RNY11:RNY23 RXU11:RXU23 SHQ11:SHQ23 SRM11:SRM23 TBI11:TBI23 TLE11:TLE23 TVA11:TVA23 UEW11:UEW23 UOS11:UOS23 UYO11:UYO23 VIK11:VIK23 VSG11:VSG23 WCC11:WCC23 WLY11:WLY23 WVU11:WVU23 M65547:M65559 JI65547:JI65559 TE65547:TE65559 ADA65547:ADA65559 AMW65547:AMW65559 AWS65547:AWS65559 BGO65547:BGO65559 BQK65547:BQK65559 CAG65547:CAG65559 CKC65547:CKC65559 CTY65547:CTY65559 DDU65547:DDU65559 DNQ65547:DNQ65559 DXM65547:DXM65559 EHI65547:EHI65559 ERE65547:ERE65559 FBA65547:FBA65559 FKW65547:FKW65559 FUS65547:FUS65559 GEO65547:GEO65559 GOK65547:GOK65559 GYG65547:GYG65559 HIC65547:HIC65559 HRY65547:HRY65559 IBU65547:IBU65559 ILQ65547:ILQ65559 IVM65547:IVM65559 JFI65547:JFI65559 JPE65547:JPE65559 JZA65547:JZA65559 KIW65547:KIW65559 KSS65547:KSS65559 LCO65547:LCO65559 LMK65547:LMK65559 LWG65547:LWG65559 MGC65547:MGC65559 MPY65547:MPY65559 MZU65547:MZU65559 NJQ65547:NJQ65559 NTM65547:NTM65559 ODI65547:ODI65559 ONE65547:ONE65559 OXA65547:OXA65559 PGW65547:PGW65559 PQS65547:PQS65559 QAO65547:QAO65559 QKK65547:QKK65559 QUG65547:QUG65559 REC65547:REC65559 RNY65547:RNY65559 RXU65547:RXU65559 SHQ65547:SHQ65559 SRM65547:SRM65559 TBI65547:TBI65559 TLE65547:TLE65559 TVA65547:TVA65559 UEW65547:UEW65559 UOS65547:UOS65559 UYO65547:UYO65559 VIK65547:VIK65559 VSG65547:VSG65559 WCC65547:WCC65559 WLY65547:WLY65559 WVU65547:WVU65559 M131083:M131095 JI131083:JI131095 TE131083:TE131095 ADA131083:ADA131095 AMW131083:AMW131095 AWS131083:AWS131095 BGO131083:BGO131095 BQK131083:BQK131095 CAG131083:CAG131095 CKC131083:CKC131095 CTY131083:CTY131095 DDU131083:DDU131095 DNQ131083:DNQ131095 DXM131083:DXM131095 EHI131083:EHI131095 ERE131083:ERE131095 FBA131083:FBA131095 FKW131083:FKW131095 FUS131083:FUS131095 GEO131083:GEO131095 GOK131083:GOK131095 GYG131083:GYG131095 HIC131083:HIC131095 HRY131083:HRY131095 IBU131083:IBU131095 ILQ131083:ILQ131095 IVM131083:IVM131095 JFI131083:JFI131095 JPE131083:JPE131095 JZA131083:JZA131095 KIW131083:KIW131095 KSS131083:KSS131095 LCO131083:LCO131095 LMK131083:LMK131095 LWG131083:LWG131095 MGC131083:MGC131095 MPY131083:MPY131095 MZU131083:MZU131095 NJQ131083:NJQ131095 NTM131083:NTM131095 ODI131083:ODI131095 ONE131083:ONE131095 OXA131083:OXA131095 PGW131083:PGW131095 PQS131083:PQS131095 QAO131083:QAO131095 QKK131083:QKK131095 QUG131083:QUG131095 REC131083:REC131095 RNY131083:RNY131095 RXU131083:RXU131095 SHQ131083:SHQ131095 SRM131083:SRM131095 TBI131083:TBI131095 TLE131083:TLE131095 TVA131083:TVA131095 UEW131083:UEW131095 UOS131083:UOS131095 UYO131083:UYO131095 VIK131083:VIK131095 VSG131083:VSG131095 WCC131083:WCC131095 WLY131083:WLY131095 WVU131083:WVU131095 M196619:M196631 JI196619:JI196631 TE196619:TE196631 ADA196619:ADA196631 AMW196619:AMW196631 AWS196619:AWS196631 BGO196619:BGO196631 BQK196619:BQK196631 CAG196619:CAG196631 CKC196619:CKC196631 CTY196619:CTY196631 DDU196619:DDU196631 DNQ196619:DNQ196631 DXM196619:DXM196631 EHI196619:EHI196631 ERE196619:ERE196631 FBA196619:FBA196631 FKW196619:FKW196631 FUS196619:FUS196631 GEO196619:GEO196631 GOK196619:GOK196631 GYG196619:GYG196631 HIC196619:HIC196631 HRY196619:HRY196631 IBU196619:IBU196631 ILQ196619:ILQ196631 IVM196619:IVM196631 JFI196619:JFI196631 JPE196619:JPE196631 JZA196619:JZA196631 KIW196619:KIW196631 KSS196619:KSS196631 LCO196619:LCO196631 LMK196619:LMK196631 LWG196619:LWG196631 MGC196619:MGC196631 MPY196619:MPY196631 MZU196619:MZU196631 NJQ196619:NJQ196631 NTM196619:NTM196631 ODI196619:ODI196631 ONE196619:ONE196631 OXA196619:OXA196631 PGW196619:PGW196631 PQS196619:PQS196631 QAO196619:QAO196631 QKK196619:QKK196631 QUG196619:QUG196631 REC196619:REC196631 RNY196619:RNY196631 RXU196619:RXU196631 SHQ196619:SHQ196631 SRM196619:SRM196631 TBI196619:TBI196631 TLE196619:TLE196631 TVA196619:TVA196631 UEW196619:UEW196631 UOS196619:UOS196631 UYO196619:UYO196631 VIK196619:VIK196631 VSG196619:VSG196631 WCC196619:WCC196631 WLY196619:WLY196631 WVU196619:WVU196631 M262155:M262167 JI262155:JI262167 TE262155:TE262167 ADA262155:ADA262167 AMW262155:AMW262167 AWS262155:AWS262167 BGO262155:BGO262167 BQK262155:BQK262167 CAG262155:CAG262167 CKC262155:CKC262167 CTY262155:CTY262167 DDU262155:DDU262167 DNQ262155:DNQ262167 DXM262155:DXM262167 EHI262155:EHI262167 ERE262155:ERE262167 FBA262155:FBA262167 FKW262155:FKW262167 FUS262155:FUS262167 GEO262155:GEO262167 GOK262155:GOK262167 GYG262155:GYG262167 HIC262155:HIC262167 HRY262155:HRY262167 IBU262155:IBU262167 ILQ262155:ILQ262167 IVM262155:IVM262167 JFI262155:JFI262167 JPE262155:JPE262167 JZA262155:JZA262167 KIW262155:KIW262167 KSS262155:KSS262167 LCO262155:LCO262167 LMK262155:LMK262167 LWG262155:LWG262167 MGC262155:MGC262167 MPY262155:MPY262167 MZU262155:MZU262167 NJQ262155:NJQ262167 NTM262155:NTM262167 ODI262155:ODI262167 ONE262155:ONE262167 OXA262155:OXA262167 PGW262155:PGW262167 PQS262155:PQS262167 QAO262155:QAO262167 QKK262155:QKK262167 QUG262155:QUG262167 REC262155:REC262167 RNY262155:RNY262167 RXU262155:RXU262167 SHQ262155:SHQ262167 SRM262155:SRM262167 TBI262155:TBI262167 TLE262155:TLE262167 TVA262155:TVA262167 UEW262155:UEW262167 UOS262155:UOS262167 UYO262155:UYO262167 VIK262155:VIK262167 VSG262155:VSG262167 WCC262155:WCC262167 WLY262155:WLY262167 WVU262155:WVU262167 M327691:M327703 JI327691:JI327703 TE327691:TE327703 ADA327691:ADA327703 AMW327691:AMW327703 AWS327691:AWS327703 BGO327691:BGO327703 BQK327691:BQK327703 CAG327691:CAG327703 CKC327691:CKC327703 CTY327691:CTY327703 DDU327691:DDU327703 DNQ327691:DNQ327703 DXM327691:DXM327703 EHI327691:EHI327703 ERE327691:ERE327703 FBA327691:FBA327703 FKW327691:FKW327703 FUS327691:FUS327703 GEO327691:GEO327703 GOK327691:GOK327703 GYG327691:GYG327703 HIC327691:HIC327703 HRY327691:HRY327703 IBU327691:IBU327703 ILQ327691:ILQ327703 IVM327691:IVM327703 JFI327691:JFI327703 JPE327691:JPE327703 JZA327691:JZA327703 KIW327691:KIW327703 KSS327691:KSS327703 LCO327691:LCO327703 LMK327691:LMK327703 LWG327691:LWG327703 MGC327691:MGC327703 MPY327691:MPY327703 MZU327691:MZU327703 NJQ327691:NJQ327703 NTM327691:NTM327703 ODI327691:ODI327703 ONE327691:ONE327703 OXA327691:OXA327703 PGW327691:PGW327703 PQS327691:PQS327703 QAO327691:QAO327703 QKK327691:QKK327703 QUG327691:QUG327703 REC327691:REC327703 RNY327691:RNY327703 RXU327691:RXU327703 SHQ327691:SHQ327703 SRM327691:SRM327703 TBI327691:TBI327703 TLE327691:TLE327703 TVA327691:TVA327703 UEW327691:UEW327703 UOS327691:UOS327703 UYO327691:UYO327703 VIK327691:VIK327703 VSG327691:VSG327703 WCC327691:WCC327703 WLY327691:WLY327703 WVU327691:WVU327703 M393227:M393239 JI393227:JI393239 TE393227:TE393239 ADA393227:ADA393239 AMW393227:AMW393239 AWS393227:AWS393239 BGO393227:BGO393239 BQK393227:BQK393239 CAG393227:CAG393239 CKC393227:CKC393239 CTY393227:CTY393239 DDU393227:DDU393239 DNQ393227:DNQ393239 DXM393227:DXM393239 EHI393227:EHI393239 ERE393227:ERE393239 FBA393227:FBA393239 FKW393227:FKW393239 FUS393227:FUS393239 GEO393227:GEO393239 GOK393227:GOK393239 GYG393227:GYG393239 HIC393227:HIC393239 HRY393227:HRY393239 IBU393227:IBU393239 ILQ393227:ILQ393239 IVM393227:IVM393239 JFI393227:JFI393239 JPE393227:JPE393239 JZA393227:JZA393239 KIW393227:KIW393239 KSS393227:KSS393239 LCO393227:LCO393239 LMK393227:LMK393239 LWG393227:LWG393239 MGC393227:MGC393239 MPY393227:MPY393239 MZU393227:MZU393239 NJQ393227:NJQ393239 NTM393227:NTM393239 ODI393227:ODI393239 ONE393227:ONE393239 OXA393227:OXA393239 PGW393227:PGW393239 PQS393227:PQS393239 QAO393227:QAO393239 QKK393227:QKK393239 QUG393227:QUG393239 REC393227:REC393239 RNY393227:RNY393239 RXU393227:RXU393239 SHQ393227:SHQ393239 SRM393227:SRM393239 TBI393227:TBI393239 TLE393227:TLE393239 TVA393227:TVA393239 UEW393227:UEW393239 UOS393227:UOS393239 UYO393227:UYO393239 VIK393227:VIK393239 VSG393227:VSG393239 WCC393227:WCC393239 WLY393227:WLY393239 WVU393227:WVU393239 M458763:M458775 JI458763:JI458775 TE458763:TE458775 ADA458763:ADA458775 AMW458763:AMW458775 AWS458763:AWS458775 BGO458763:BGO458775 BQK458763:BQK458775 CAG458763:CAG458775 CKC458763:CKC458775 CTY458763:CTY458775 DDU458763:DDU458775 DNQ458763:DNQ458775 DXM458763:DXM458775 EHI458763:EHI458775 ERE458763:ERE458775 FBA458763:FBA458775 FKW458763:FKW458775 FUS458763:FUS458775 GEO458763:GEO458775 GOK458763:GOK458775 GYG458763:GYG458775 HIC458763:HIC458775 HRY458763:HRY458775 IBU458763:IBU458775 ILQ458763:ILQ458775 IVM458763:IVM458775 JFI458763:JFI458775 JPE458763:JPE458775 JZA458763:JZA458775 KIW458763:KIW458775 KSS458763:KSS458775 LCO458763:LCO458775 LMK458763:LMK458775 LWG458763:LWG458775 MGC458763:MGC458775 MPY458763:MPY458775 MZU458763:MZU458775 NJQ458763:NJQ458775 NTM458763:NTM458775 ODI458763:ODI458775 ONE458763:ONE458775 OXA458763:OXA458775 PGW458763:PGW458775 PQS458763:PQS458775 QAO458763:QAO458775 QKK458763:QKK458775 QUG458763:QUG458775 REC458763:REC458775 RNY458763:RNY458775 RXU458763:RXU458775 SHQ458763:SHQ458775 SRM458763:SRM458775 TBI458763:TBI458775 TLE458763:TLE458775 TVA458763:TVA458775 UEW458763:UEW458775 UOS458763:UOS458775 UYO458763:UYO458775 VIK458763:VIK458775 VSG458763:VSG458775 WCC458763:WCC458775 WLY458763:WLY458775 WVU458763:WVU458775 M524299:M524311 JI524299:JI524311 TE524299:TE524311 ADA524299:ADA524311 AMW524299:AMW524311 AWS524299:AWS524311 BGO524299:BGO524311 BQK524299:BQK524311 CAG524299:CAG524311 CKC524299:CKC524311 CTY524299:CTY524311 DDU524299:DDU524311 DNQ524299:DNQ524311 DXM524299:DXM524311 EHI524299:EHI524311 ERE524299:ERE524311 FBA524299:FBA524311 FKW524299:FKW524311 FUS524299:FUS524311 GEO524299:GEO524311 GOK524299:GOK524311 GYG524299:GYG524311 HIC524299:HIC524311 HRY524299:HRY524311 IBU524299:IBU524311 ILQ524299:ILQ524311 IVM524299:IVM524311 JFI524299:JFI524311 JPE524299:JPE524311 JZA524299:JZA524311 KIW524299:KIW524311 KSS524299:KSS524311 LCO524299:LCO524311 LMK524299:LMK524311 LWG524299:LWG524311 MGC524299:MGC524311 MPY524299:MPY524311 MZU524299:MZU524311 NJQ524299:NJQ524311 NTM524299:NTM524311 ODI524299:ODI524311 ONE524299:ONE524311 OXA524299:OXA524311 PGW524299:PGW524311 PQS524299:PQS524311 QAO524299:QAO524311 QKK524299:QKK524311 QUG524299:QUG524311 REC524299:REC524311 RNY524299:RNY524311 RXU524299:RXU524311 SHQ524299:SHQ524311 SRM524299:SRM524311 TBI524299:TBI524311 TLE524299:TLE524311 TVA524299:TVA524311 UEW524299:UEW524311 UOS524299:UOS524311 UYO524299:UYO524311 VIK524299:VIK524311 VSG524299:VSG524311 WCC524299:WCC524311 WLY524299:WLY524311 WVU524299:WVU524311 M589835:M589847 JI589835:JI589847 TE589835:TE589847 ADA589835:ADA589847 AMW589835:AMW589847 AWS589835:AWS589847 BGO589835:BGO589847 BQK589835:BQK589847 CAG589835:CAG589847 CKC589835:CKC589847 CTY589835:CTY589847 DDU589835:DDU589847 DNQ589835:DNQ589847 DXM589835:DXM589847 EHI589835:EHI589847 ERE589835:ERE589847 FBA589835:FBA589847 FKW589835:FKW589847 FUS589835:FUS589847 GEO589835:GEO589847 GOK589835:GOK589847 GYG589835:GYG589847 HIC589835:HIC589847 HRY589835:HRY589847 IBU589835:IBU589847 ILQ589835:ILQ589847 IVM589835:IVM589847 JFI589835:JFI589847 JPE589835:JPE589847 JZA589835:JZA589847 KIW589835:KIW589847 KSS589835:KSS589847 LCO589835:LCO589847 LMK589835:LMK589847 LWG589835:LWG589847 MGC589835:MGC589847 MPY589835:MPY589847 MZU589835:MZU589847 NJQ589835:NJQ589847 NTM589835:NTM589847 ODI589835:ODI589847 ONE589835:ONE589847 OXA589835:OXA589847 PGW589835:PGW589847 PQS589835:PQS589847 QAO589835:QAO589847 QKK589835:QKK589847 QUG589835:QUG589847 REC589835:REC589847 RNY589835:RNY589847 RXU589835:RXU589847 SHQ589835:SHQ589847 SRM589835:SRM589847 TBI589835:TBI589847 TLE589835:TLE589847 TVA589835:TVA589847 UEW589835:UEW589847 UOS589835:UOS589847 UYO589835:UYO589847 VIK589835:VIK589847 VSG589835:VSG589847 WCC589835:WCC589847 WLY589835:WLY589847 WVU589835:WVU589847 M655371:M655383 JI655371:JI655383 TE655371:TE655383 ADA655371:ADA655383 AMW655371:AMW655383 AWS655371:AWS655383 BGO655371:BGO655383 BQK655371:BQK655383 CAG655371:CAG655383 CKC655371:CKC655383 CTY655371:CTY655383 DDU655371:DDU655383 DNQ655371:DNQ655383 DXM655371:DXM655383 EHI655371:EHI655383 ERE655371:ERE655383 FBA655371:FBA655383 FKW655371:FKW655383 FUS655371:FUS655383 GEO655371:GEO655383 GOK655371:GOK655383 GYG655371:GYG655383 HIC655371:HIC655383 HRY655371:HRY655383 IBU655371:IBU655383 ILQ655371:ILQ655383 IVM655371:IVM655383 JFI655371:JFI655383 JPE655371:JPE655383 JZA655371:JZA655383 KIW655371:KIW655383 KSS655371:KSS655383 LCO655371:LCO655383 LMK655371:LMK655383 LWG655371:LWG655383 MGC655371:MGC655383 MPY655371:MPY655383 MZU655371:MZU655383 NJQ655371:NJQ655383 NTM655371:NTM655383 ODI655371:ODI655383 ONE655371:ONE655383 OXA655371:OXA655383 PGW655371:PGW655383 PQS655371:PQS655383 QAO655371:QAO655383 QKK655371:QKK655383 QUG655371:QUG655383 REC655371:REC655383 RNY655371:RNY655383 RXU655371:RXU655383 SHQ655371:SHQ655383 SRM655371:SRM655383 TBI655371:TBI655383 TLE655371:TLE655383 TVA655371:TVA655383 UEW655371:UEW655383 UOS655371:UOS655383 UYO655371:UYO655383 VIK655371:VIK655383 VSG655371:VSG655383 WCC655371:WCC655383 WLY655371:WLY655383 WVU655371:WVU655383 M720907:M720919 JI720907:JI720919 TE720907:TE720919 ADA720907:ADA720919 AMW720907:AMW720919 AWS720907:AWS720919 BGO720907:BGO720919 BQK720907:BQK720919 CAG720907:CAG720919 CKC720907:CKC720919 CTY720907:CTY720919 DDU720907:DDU720919 DNQ720907:DNQ720919 DXM720907:DXM720919 EHI720907:EHI720919 ERE720907:ERE720919 FBA720907:FBA720919 FKW720907:FKW720919 FUS720907:FUS720919 GEO720907:GEO720919 GOK720907:GOK720919 GYG720907:GYG720919 HIC720907:HIC720919 HRY720907:HRY720919 IBU720907:IBU720919 ILQ720907:ILQ720919 IVM720907:IVM720919 JFI720907:JFI720919 JPE720907:JPE720919 JZA720907:JZA720919 KIW720907:KIW720919 KSS720907:KSS720919 LCO720907:LCO720919 LMK720907:LMK720919 LWG720907:LWG720919 MGC720907:MGC720919 MPY720907:MPY720919 MZU720907:MZU720919 NJQ720907:NJQ720919 NTM720907:NTM720919 ODI720907:ODI720919 ONE720907:ONE720919 OXA720907:OXA720919 PGW720907:PGW720919 PQS720907:PQS720919 QAO720907:QAO720919 QKK720907:QKK720919 QUG720907:QUG720919 REC720907:REC720919 RNY720907:RNY720919 RXU720907:RXU720919 SHQ720907:SHQ720919 SRM720907:SRM720919 TBI720907:TBI720919 TLE720907:TLE720919 TVA720907:TVA720919 UEW720907:UEW720919 UOS720907:UOS720919 UYO720907:UYO720919 VIK720907:VIK720919 VSG720907:VSG720919 WCC720907:WCC720919 WLY720907:WLY720919 WVU720907:WVU720919 M786443:M786455 JI786443:JI786455 TE786443:TE786455 ADA786443:ADA786455 AMW786443:AMW786455 AWS786443:AWS786455 BGO786443:BGO786455 BQK786443:BQK786455 CAG786443:CAG786455 CKC786443:CKC786455 CTY786443:CTY786455 DDU786443:DDU786455 DNQ786443:DNQ786455 DXM786443:DXM786455 EHI786443:EHI786455 ERE786443:ERE786455 FBA786443:FBA786455 FKW786443:FKW786455 FUS786443:FUS786455 GEO786443:GEO786455 GOK786443:GOK786455 GYG786443:GYG786455 HIC786443:HIC786455 HRY786443:HRY786455 IBU786443:IBU786455 ILQ786443:ILQ786455 IVM786443:IVM786455 JFI786443:JFI786455 JPE786443:JPE786455 JZA786443:JZA786455 KIW786443:KIW786455 KSS786443:KSS786455 LCO786443:LCO786455 LMK786443:LMK786455 LWG786443:LWG786455 MGC786443:MGC786455 MPY786443:MPY786455 MZU786443:MZU786455 NJQ786443:NJQ786455 NTM786443:NTM786455 ODI786443:ODI786455 ONE786443:ONE786455 OXA786443:OXA786455 PGW786443:PGW786455 PQS786443:PQS786455 QAO786443:QAO786455 QKK786443:QKK786455 QUG786443:QUG786455 REC786443:REC786455 RNY786443:RNY786455 RXU786443:RXU786455 SHQ786443:SHQ786455 SRM786443:SRM786455 TBI786443:TBI786455 TLE786443:TLE786455 TVA786443:TVA786455 UEW786443:UEW786455 UOS786443:UOS786455 UYO786443:UYO786455 VIK786443:VIK786455 VSG786443:VSG786455 WCC786443:WCC786455 WLY786443:WLY786455 WVU786443:WVU786455 M851979:M851991 JI851979:JI851991 TE851979:TE851991 ADA851979:ADA851991 AMW851979:AMW851991 AWS851979:AWS851991 BGO851979:BGO851991 BQK851979:BQK851991 CAG851979:CAG851991 CKC851979:CKC851991 CTY851979:CTY851991 DDU851979:DDU851991 DNQ851979:DNQ851991 DXM851979:DXM851991 EHI851979:EHI851991 ERE851979:ERE851991 FBA851979:FBA851991 FKW851979:FKW851991 FUS851979:FUS851991 GEO851979:GEO851991 GOK851979:GOK851991 GYG851979:GYG851991 HIC851979:HIC851991 HRY851979:HRY851991 IBU851979:IBU851991 ILQ851979:ILQ851991 IVM851979:IVM851991 JFI851979:JFI851991 JPE851979:JPE851991 JZA851979:JZA851991 KIW851979:KIW851991 KSS851979:KSS851991 LCO851979:LCO851991 LMK851979:LMK851991 LWG851979:LWG851991 MGC851979:MGC851991 MPY851979:MPY851991 MZU851979:MZU851991 NJQ851979:NJQ851991 NTM851979:NTM851991 ODI851979:ODI851991 ONE851979:ONE851991 OXA851979:OXA851991 PGW851979:PGW851991 PQS851979:PQS851991 QAO851979:QAO851991 QKK851979:QKK851991 QUG851979:QUG851991 REC851979:REC851991 RNY851979:RNY851991 RXU851979:RXU851991 SHQ851979:SHQ851991 SRM851979:SRM851991 TBI851979:TBI851991 TLE851979:TLE851991 TVA851979:TVA851991 UEW851979:UEW851991 UOS851979:UOS851991 UYO851979:UYO851991 VIK851979:VIK851991 VSG851979:VSG851991 WCC851979:WCC851991 WLY851979:WLY851991 WVU851979:WVU851991 M917515:M917527 JI917515:JI917527 TE917515:TE917527 ADA917515:ADA917527 AMW917515:AMW917527 AWS917515:AWS917527 BGO917515:BGO917527 BQK917515:BQK917527 CAG917515:CAG917527 CKC917515:CKC917527 CTY917515:CTY917527 DDU917515:DDU917527 DNQ917515:DNQ917527 DXM917515:DXM917527 EHI917515:EHI917527 ERE917515:ERE917527 FBA917515:FBA917527 FKW917515:FKW917527 FUS917515:FUS917527 GEO917515:GEO917527 GOK917515:GOK917527 GYG917515:GYG917527 HIC917515:HIC917527 HRY917515:HRY917527 IBU917515:IBU917527 ILQ917515:ILQ917527 IVM917515:IVM917527 JFI917515:JFI917527 JPE917515:JPE917527 JZA917515:JZA917527 KIW917515:KIW917527 KSS917515:KSS917527 LCO917515:LCO917527 LMK917515:LMK917527 LWG917515:LWG917527 MGC917515:MGC917527 MPY917515:MPY917527 MZU917515:MZU917527 NJQ917515:NJQ917527 NTM917515:NTM917527 ODI917515:ODI917527 ONE917515:ONE917527 OXA917515:OXA917527 PGW917515:PGW917527 PQS917515:PQS917527 QAO917515:QAO917527 QKK917515:QKK917527 QUG917515:QUG917527 REC917515:REC917527 RNY917515:RNY917527 RXU917515:RXU917527 SHQ917515:SHQ917527 SRM917515:SRM917527 TBI917515:TBI917527 TLE917515:TLE917527 TVA917515:TVA917527 UEW917515:UEW917527 UOS917515:UOS917527 UYO917515:UYO917527 VIK917515:VIK917527 VSG917515:VSG917527 WCC917515:WCC917527 WLY917515:WLY917527 WVU917515:WVU917527 M983051:M983063 JI983051:JI983063 TE983051:TE983063 ADA983051:ADA983063 AMW983051:AMW983063 AWS983051:AWS983063 BGO983051:BGO983063 BQK983051:BQK983063 CAG983051:CAG983063 CKC983051:CKC983063 CTY983051:CTY983063 DDU983051:DDU983063 DNQ983051:DNQ983063 DXM983051:DXM983063 EHI983051:EHI983063 ERE983051:ERE983063 FBA983051:FBA983063 FKW983051:FKW983063 FUS983051:FUS983063 GEO983051:GEO983063 GOK983051:GOK983063 GYG983051:GYG983063 HIC983051:HIC983063 HRY983051:HRY983063 IBU983051:IBU983063 ILQ983051:ILQ983063 IVM983051:IVM983063 JFI983051:JFI983063 JPE983051:JPE983063 JZA983051:JZA983063 KIW983051:KIW983063 KSS983051:KSS983063 LCO983051:LCO983063 LMK983051:LMK983063 LWG983051:LWG983063 MGC983051:MGC983063 MPY983051:MPY983063 MZU983051:MZU983063 NJQ983051:NJQ983063 NTM983051:NTM983063 ODI983051:ODI983063 ONE983051:ONE983063 OXA983051:OXA983063 PGW983051:PGW983063 PQS983051:PQS983063 QAO983051:QAO983063 QKK983051:QKK983063 QUG983051:QUG983063 REC983051:REC983063 RNY983051:RNY983063 RXU983051:RXU983063 SHQ983051:SHQ983063 SRM983051:SRM983063 TBI983051:TBI983063 TLE983051:TLE983063 TVA983051:TVA983063 UEW983051:UEW983063 UOS983051:UOS983063 UYO983051:UYO983063 VIK983051:VIK983063 VSG983051:VSG983063 WCC983051:WCC983063 WLY983051:WLY983063 WVU983051:WVU983063 M11:O23 JS11:JS23 TO11:TO23 ADK11:ADK23 ANG11:ANG23 AXC11:AXC23 BGY11:BGY23 BQU11:BQU23 CAQ11:CAQ23 CKM11:CKM23 CUI11:CUI23 DEE11:DEE23 DOA11:DOA23 DXW11:DXW23 EHS11:EHS23 ERO11:ERO23 FBK11:FBK23 FLG11:FLG23 FVC11:FVC23 GEY11:GEY23 GOU11:GOU23 GYQ11:GYQ23 HIM11:HIM23 HSI11:HSI23 ICE11:ICE23 IMA11:IMA23 IVW11:IVW23 JFS11:JFS23 JPO11:JPO23 JZK11:JZK23 KJG11:KJG23 KTC11:KTC23 LCY11:LCY23 LMU11:LMU23 LWQ11:LWQ23 MGM11:MGM23 MQI11:MQI23 NAE11:NAE23 NKA11:NKA23 NTW11:NTW23 ODS11:ODS23 ONO11:ONO23 OXK11:OXK23 PHG11:PHG23 PRC11:PRC23 QAY11:QAY23 QKU11:QKU23 QUQ11:QUQ23 REM11:REM23 ROI11:ROI23 RYE11:RYE23 SIA11:SIA23 SRW11:SRW23 TBS11:TBS23 TLO11:TLO23 TVK11:TVK23 UFG11:UFG23 UPC11:UPC23 UYY11:UYY23 VIU11:VIU23 VSQ11:VSQ23 WCM11:WCM23 WMI11:WMI23 WWE11:WWE23 W65547:W65559 JS65547:JS65559 TO65547:TO65559 ADK65547:ADK65559 ANG65547:ANG65559 AXC65547:AXC65559 BGY65547:BGY65559 BQU65547:BQU65559 CAQ65547:CAQ65559 CKM65547:CKM65559 CUI65547:CUI65559 DEE65547:DEE65559 DOA65547:DOA65559 DXW65547:DXW65559 EHS65547:EHS65559 ERO65547:ERO65559 FBK65547:FBK65559 FLG65547:FLG65559 FVC65547:FVC65559 GEY65547:GEY65559 GOU65547:GOU65559 GYQ65547:GYQ65559 HIM65547:HIM65559 HSI65547:HSI65559 ICE65547:ICE65559 IMA65547:IMA65559 IVW65547:IVW65559 JFS65547:JFS65559 JPO65547:JPO65559 JZK65547:JZK65559 KJG65547:KJG65559 KTC65547:KTC65559 LCY65547:LCY65559 LMU65547:LMU65559 LWQ65547:LWQ65559 MGM65547:MGM65559 MQI65547:MQI65559 NAE65547:NAE65559 NKA65547:NKA65559 NTW65547:NTW65559 ODS65547:ODS65559 ONO65547:ONO65559 OXK65547:OXK65559 PHG65547:PHG65559 PRC65547:PRC65559 QAY65547:QAY65559 QKU65547:QKU65559 QUQ65547:QUQ65559 REM65547:REM65559 ROI65547:ROI65559 RYE65547:RYE65559 SIA65547:SIA65559 SRW65547:SRW65559 TBS65547:TBS65559 TLO65547:TLO65559 TVK65547:TVK65559 UFG65547:UFG65559 UPC65547:UPC65559 UYY65547:UYY65559 VIU65547:VIU65559 VSQ65547:VSQ65559 WCM65547:WCM65559 WMI65547:WMI65559 WWE65547:WWE65559 W131083:W131095 JS131083:JS131095 TO131083:TO131095 ADK131083:ADK131095 ANG131083:ANG131095 AXC131083:AXC131095 BGY131083:BGY131095 BQU131083:BQU131095 CAQ131083:CAQ131095 CKM131083:CKM131095 CUI131083:CUI131095 DEE131083:DEE131095 DOA131083:DOA131095 DXW131083:DXW131095 EHS131083:EHS131095 ERO131083:ERO131095 FBK131083:FBK131095 FLG131083:FLG131095 FVC131083:FVC131095 GEY131083:GEY131095 GOU131083:GOU131095 GYQ131083:GYQ131095 HIM131083:HIM131095 HSI131083:HSI131095 ICE131083:ICE131095 IMA131083:IMA131095 IVW131083:IVW131095 JFS131083:JFS131095 JPO131083:JPO131095 JZK131083:JZK131095 KJG131083:KJG131095 KTC131083:KTC131095 LCY131083:LCY131095 LMU131083:LMU131095 LWQ131083:LWQ131095 MGM131083:MGM131095 MQI131083:MQI131095 NAE131083:NAE131095 NKA131083:NKA131095 NTW131083:NTW131095 ODS131083:ODS131095 ONO131083:ONO131095 OXK131083:OXK131095 PHG131083:PHG131095 PRC131083:PRC131095 QAY131083:QAY131095 QKU131083:QKU131095 QUQ131083:QUQ131095 REM131083:REM131095 ROI131083:ROI131095 RYE131083:RYE131095 SIA131083:SIA131095 SRW131083:SRW131095 TBS131083:TBS131095 TLO131083:TLO131095 TVK131083:TVK131095 UFG131083:UFG131095 UPC131083:UPC131095 UYY131083:UYY131095 VIU131083:VIU131095 VSQ131083:VSQ131095 WCM131083:WCM131095 WMI131083:WMI131095 WWE131083:WWE131095 W196619:W196631 JS196619:JS196631 TO196619:TO196631 ADK196619:ADK196631 ANG196619:ANG196631 AXC196619:AXC196631 BGY196619:BGY196631 BQU196619:BQU196631 CAQ196619:CAQ196631 CKM196619:CKM196631 CUI196619:CUI196631 DEE196619:DEE196631 DOA196619:DOA196631 DXW196619:DXW196631 EHS196619:EHS196631 ERO196619:ERO196631 FBK196619:FBK196631 FLG196619:FLG196631 FVC196619:FVC196631 GEY196619:GEY196631 GOU196619:GOU196631 GYQ196619:GYQ196631 HIM196619:HIM196631 HSI196619:HSI196631 ICE196619:ICE196631 IMA196619:IMA196631 IVW196619:IVW196631 JFS196619:JFS196631 JPO196619:JPO196631 JZK196619:JZK196631 KJG196619:KJG196631 KTC196619:KTC196631 LCY196619:LCY196631 LMU196619:LMU196631 LWQ196619:LWQ196631 MGM196619:MGM196631 MQI196619:MQI196631 NAE196619:NAE196631 NKA196619:NKA196631 NTW196619:NTW196631 ODS196619:ODS196631 ONO196619:ONO196631 OXK196619:OXK196631 PHG196619:PHG196631 PRC196619:PRC196631 QAY196619:QAY196631 QKU196619:QKU196631 QUQ196619:QUQ196631 REM196619:REM196631 ROI196619:ROI196631 RYE196619:RYE196631 SIA196619:SIA196631 SRW196619:SRW196631 TBS196619:TBS196631 TLO196619:TLO196631 TVK196619:TVK196631 UFG196619:UFG196631 UPC196619:UPC196631 UYY196619:UYY196631 VIU196619:VIU196631 VSQ196619:VSQ196631 WCM196619:WCM196631 WMI196619:WMI196631 WWE196619:WWE196631 W262155:W262167 JS262155:JS262167 TO262155:TO262167 ADK262155:ADK262167 ANG262155:ANG262167 AXC262155:AXC262167 BGY262155:BGY262167 BQU262155:BQU262167 CAQ262155:CAQ262167 CKM262155:CKM262167 CUI262155:CUI262167 DEE262155:DEE262167 DOA262155:DOA262167 DXW262155:DXW262167 EHS262155:EHS262167 ERO262155:ERO262167 FBK262155:FBK262167 FLG262155:FLG262167 FVC262155:FVC262167 GEY262155:GEY262167 GOU262155:GOU262167 GYQ262155:GYQ262167 HIM262155:HIM262167 HSI262155:HSI262167 ICE262155:ICE262167 IMA262155:IMA262167 IVW262155:IVW262167 JFS262155:JFS262167 JPO262155:JPO262167 JZK262155:JZK262167 KJG262155:KJG262167 KTC262155:KTC262167 LCY262155:LCY262167 LMU262155:LMU262167 LWQ262155:LWQ262167 MGM262155:MGM262167 MQI262155:MQI262167 NAE262155:NAE262167 NKA262155:NKA262167 NTW262155:NTW262167 ODS262155:ODS262167 ONO262155:ONO262167 OXK262155:OXK262167 PHG262155:PHG262167 PRC262155:PRC262167 QAY262155:QAY262167 QKU262155:QKU262167 QUQ262155:QUQ262167 REM262155:REM262167 ROI262155:ROI262167 RYE262155:RYE262167 SIA262155:SIA262167 SRW262155:SRW262167 TBS262155:TBS262167 TLO262155:TLO262167 TVK262155:TVK262167 UFG262155:UFG262167 UPC262155:UPC262167 UYY262155:UYY262167 VIU262155:VIU262167 VSQ262155:VSQ262167 WCM262155:WCM262167 WMI262155:WMI262167 WWE262155:WWE262167 W327691:W327703 JS327691:JS327703 TO327691:TO327703 ADK327691:ADK327703 ANG327691:ANG327703 AXC327691:AXC327703 BGY327691:BGY327703 BQU327691:BQU327703 CAQ327691:CAQ327703 CKM327691:CKM327703 CUI327691:CUI327703 DEE327691:DEE327703 DOA327691:DOA327703 DXW327691:DXW327703 EHS327691:EHS327703 ERO327691:ERO327703 FBK327691:FBK327703 FLG327691:FLG327703 FVC327691:FVC327703 GEY327691:GEY327703 GOU327691:GOU327703 GYQ327691:GYQ327703 HIM327691:HIM327703 HSI327691:HSI327703 ICE327691:ICE327703 IMA327691:IMA327703 IVW327691:IVW327703 JFS327691:JFS327703 JPO327691:JPO327703 JZK327691:JZK327703 KJG327691:KJG327703 KTC327691:KTC327703 LCY327691:LCY327703 LMU327691:LMU327703 LWQ327691:LWQ327703 MGM327691:MGM327703 MQI327691:MQI327703 NAE327691:NAE327703 NKA327691:NKA327703 NTW327691:NTW327703 ODS327691:ODS327703 ONO327691:ONO327703 OXK327691:OXK327703 PHG327691:PHG327703 PRC327691:PRC327703 QAY327691:QAY327703 QKU327691:QKU327703 QUQ327691:QUQ327703 REM327691:REM327703 ROI327691:ROI327703 RYE327691:RYE327703 SIA327691:SIA327703 SRW327691:SRW327703 TBS327691:TBS327703 TLO327691:TLO327703 TVK327691:TVK327703 UFG327691:UFG327703 UPC327691:UPC327703 UYY327691:UYY327703 VIU327691:VIU327703 VSQ327691:VSQ327703 WCM327691:WCM327703 WMI327691:WMI327703 WWE327691:WWE327703 W393227:W393239 JS393227:JS393239 TO393227:TO393239 ADK393227:ADK393239 ANG393227:ANG393239 AXC393227:AXC393239 BGY393227:BGY393239 BQU393227:BQU393239 CAQ393227:CAQ393239 CKM393227:CKM393239 CUI393227:CUI393239 DEE393227:DEE393239 DOA393227:DOA393239 DXW393227:DXW393239 EHS393227:EHS393239 ERO393227:ERO393239 FBK393227:FBK393239 FLG393227:FLG393239 FVC393227:FVC393239 GEY393227:GEY393239 GOU393227:GOU393239 GYQ393227:GYQ393239 HIM393227:HIM393239 HSI393227:HSI393239 ICE393227:ICE393239 IMA393227:IMA393239 IVW393227:IVW393239 JFS393227:JFS393239 JPO393227:JPO393239 JZK393227:JZK393239 KJG393227:KJG393239 KTC393227:KTC393239 LCY393227:LCY393239 LMU393227:LMU393239 LWQ393227:LWQ393239 MGM393227:MGM393239 MQI393227:MQI393239 NAE393227:NAE393239 NKA393227:NKA393239 NTW393227:NTW393239 ODS393227:ODS393239 ONO393227:ONO393239 OXK393227:OXK393239 PHG393227:PHG393239 PRC393227:PRC393239 QAY393227:QAY393239 QKU393227:QKU393239 QUQ393227:QUQ393239 REM393227:REM393239 ROI393227:ROI393239 RYE393227:RYE393239 SIA393227:SIA393239 SRW393227:SRW393239 TBS393227:TBS393239 TLO393227:TLO393239 TVK393227:TVK393239 UFG393227:UFG393239 UPC393227:UPC393239 UYY393227:UYY393239 VIU393227:VIU393239 VSQ393227:VSQ393239 WCM393227:WCM393239 WMI393227:WMI393239 WWE393227:WWE393239 W458763:W458775 JS458763:JS458775 TO458763:TO458775 ADK458763:ADK458775 ANG458763:ANG458775 AXC458763:AXC458775 BGY458763:BGY458775 BQU458763:BQU458775 CAQ458763:CAQ458775 CKM458763:CKM458775 CUI458763:CUI458775 DEE458763:DEE458775 DOA458763:DOA458775 DXW458763:DXW458775 EHS458763:EHS458775 ERO458763:ERO458775 FBK458763:FBK458775 FLG458763:FLG458775 FVC458763:FVC458775 GEY458763:GEY458775 GOU458763:GOU458775 GYQ458763:GYQ458775 HIM458763:HIM458775 HSI458763:HSI458775 ICE458763:ICE458775 IMA458763:IMA458775 IVW458763:IVW458775 JFS458763:JFS458775 JPO458763:JPO458775 JZK458763:JZK458775 KJG458763:KJG458775 KTC458763:KTC458775 LCY458763:LCY458775 LMU458763:LMU458775 LWQ458763:LWQ458775 MGM458763:MGM458775 MQI458763:MQI458775 NAE458763:NAE458775 NKA458763:NKA458775 NTW458763:NTW458775 ODS458763:ODS458775 ONO458763:ONO458775 OXK458763:OXK458775 PHG458763:PHG458775 PRC458763:PRC458775 QAY458763:QAY458775 QKU458763:QKU458775 QUQ458763:QUQ458775 REM458763:REM458775 ROI458763:ROI458775 RYE458763:RYE458775 SIA458763:SIA458775 SRW458763:SRW458775 TBS458763:TBS458775 TLO458763:TLO458775 TVK458763:TVK458775 UFG458763:UFG458775 UPC458763:UPC458775 UYY458763:UYY458775 VIU458763:VIU458775 VSQ458763:VSQ458775 WCM458763:WCM458775 WMI458763:WMI458775 WWE458763:WWE458775 W524299:W524311 JS524299:JS524311 TO524299:TO524311 ADK524299:ADK524311 ANG524299:ANG524311 AXC524299:AXC524311 BGY524299:BGY524311 BQU524299:BQU524311 CAQ524299:CAQ524311 CKM524299:CKM524311 CUI524299:CUI524311 DEE524299:DEE524311 DOA524299:DOA524311 DXW524299:DXW524311 EHS524299:EHS524311 ERO524299:ERO524311 FBK524299:FBK524311 FLG524299:FLG524311 FVC524299:FVC524311 GEY524299:GEY524311 GOU524299:GOU524311 GYQ524299:GYQ524311 HIM524299:HIM524311 HSI524299:HSI524311 ICE524299:ICE524311 IMA524299:IMA524311 IVW524299:IVW524311 JFS524299:JFS524311 JPO524299:JPO524311 JZK524299:JZK524311 KJG524299:KJG524311 KTC524299:KTC524311 LCY524299:LCY524311 LMU524299:LMU524311 LWQ524299:LWQ524311 MGM524299:MGM524311 MQI524299:MQI524311 NAE524299:NAE524311 NKA524299:NKA524311 NTW524299:NTW524311 ODS524299:ODS524311 ONO524299:ONO524311 OXK524299:OXK524311 PHG524299:PHG524311 PRC524299:PRC524311 QAY524299:QAY524311 QKU524299:QKU524311 QUQ524299:QUQ524311 REM524299:REM524311 ROI524299:ROI524311 RYE524299:RYE524311 SIA524299:SIA524311 SRW524299:SRW524311 TBS524299:TBS524311 TLO524299:TLO524311 TVK524299:TVK524311 UFG524299:UFG524311 UPC524299:UPC524311 UYY524299:UYY524311 VIU524299:VIU524311 VSQ524299:VSQ524311 WCM524299:WCM524311 WMI524299:WMI524311 WWE524299:WWE524311 W589835:W589847 JS589835:JS589847 TO589835:TO589847 ADK589835:ADK589847 ANG589835:ANG589847 AXC589835:AXC589847 BGY589835:BGY589847 BQU589835:BQU589847 CAQ589835:CAQ589847 CKM589835:CKM589847 CUI589835:CUI589847 DEE589835:DEE589847 DOA589835:DOA589847 DXW589835:DXW589847 EHS589835:EHS589847 ERO589835:ERO589847 FBK589835:FBK589847 FLG589835:FLG589847 FVC589835:FVC589847 GEY589835:GEY589847 GOU589835:GOU589847 GYQ589835:GYQ589847 HIM589835:HIM589847 HSI589835:HSI589847 ICE589835:ICE589847 IMA589835:IMA589847 IVW589835:IVW589847 JFS589835:JFS589847 JPO589835:JPO589847 JZK589835:JZK589847 KJG589835:KJG589847 KTC589835:KTC589847 LCY589835:LCY589847 LMU589835:LMU589847 LWQ589835:LWQ589847 MGM589835:MGM589847 MQI589835:MQI589847 NAE589835:NAE589847 NKA589835:NKA589847 NTW589835:NTW589847 ODS589835:ODS589847 ONO589835:ONO589847 OXK589835:OXK589847 PHG589835:PHG589847 PRC589835:PRC589847 QAY589835:QAY589847 QKU589835:QKU589847 QUQ589835:QUQ589847 REM589835:REM589847 ROI589835:ROI589847 RYE589835:RYE589847 SIA589835:SIA589847 SRW589835:SRW589847 TBS589835:TBS589847 TLO589835:TLO589847 TVK589835:TVK589847 UFG589835:UFG589847 UPC589835:UPC589847 UYY589835:UYY589847 VIU589835:VIU589847 VSQ589835:VSQ589847 WCM589835:WCM589847 WMI589835:WMI589847 WWE589835:WWE589847 W655371:W655383 JS655371:JS655383 TO655371:TO655383 ADK655371:ADK655383 ANG655371:ANG655383 AXC655371:AXC655383 BGY655371:BGY655383 BQU655371:BQU655383 CAQ655371:CAQ655383 CKM655371:CKM655383 CUI655371:CUI655383 DEE655371:DEE655383 DOA655371:DOA655383 DXW655371:DXW655383 EHS655371:EHS655383 ERO655371:ERO655383 FBK655371:FBK655383 FLG655371:FLG655383 FVC655371:FVC655383 GEY655371:GEY655383 GOU655371:GOU655383 GYQ655371:GYQ655383 HIM655371:HIM655383 HSI655371:HSI655383 ICE655371:ICE655383 IMA655371:IMA655383 IVW655371:IVW655383 JFS655371:JFS655383 JPO655371:JPO655383 JZK655371:JZK655383 KJG655371:KJG655383 KTC655371:KTC655383 LCY655371:LCY655383 LMU655371:LMU655383 LWQ655371:LWQ655383 MGM655371:MGM655383 MQI655371:MQI655383 NAE655371:NAE655383 NKA655371:NKA655383 NTW655371:NTW655383 ODS655371:ODS655383 ONO655371:ONO655383 OXK655371:OXK655383 PHG655371:PHG655383 PRC655371:PRC655383 QAY655371:QAY655383 QKU655371:QKU655383 QUQ655371:QUQ655383 REM655371:REM655383 ROI655371:ROI655383 RYE655371:RYE655383 SIA655371:SIA655383 SRW655371:SRW655383 TBS655371:TBS655383 TLO655371:TLO655383 TVK655371:TVK655383 UFG655371:UFG655383 UPC655371:UPC655383 UYY655371:UYY655383 VIU655371:VIU655383 VSQ655371:VSQ655383 WCM655371:WCM655383 WMI655371:WMI655383 WWE655371:WWE655383 W720907:W720919 JS720907:JS720919 TO720907:TO720919 ADK720907:ADK720919 ANG720907:ANG720919 AXC720907:AXC720919 BGY720907:BGY720919 BQU720907:BQU720919 CAQ720907:CAQ720919 CKM720907:CKM720919 CUI720907:CUI720919 DEE720907:DEE720919 DOA720907:DOA720919 DXW720907:DXW720919 EHS720907:EHS720919 ERO720907:ERO720919 FBK720907:FBK720919 FLG720907:FLG720919 FVC720907:FVC720919 GEY720907:GEY720919 GOU720907:GOU720919 GYQ720907:GYQ720919 HIM720907:HIM720919 HSI720907:HSI720919 ICE720907:ICE720919 IMA720907:IMA720919 IVW720907:IVW720919 JFS720907:JFS720919 JPO720907:JPO720919 JZK720907:JZK720919 KJG720907:KJG720919 KTC720907:KTC720919 LCY720907:LCY720919 LMU720907:LMU720919 LWQ720907:LWQ720919 MGM720907:MGM720919 MQI720907:MQI720919 NAE720907:NAE720919 NKA720907:NKA720919 NTW720907:NTW720919 ODS720907:ODS720919 ONO720907:ONO720919 OXK720907:OXK720919 PHG720907:PHG720919 PRC720907:PRC720919 QAY720907:QAY720919 QKU720907:QKU720919 QUQ720907:QUQ720919 REM720907:REM720919 ROI720907:ROI720919 RYE720907:RYE720919 SIA720907:SIA720919 SRW720907:SRW720919 TBS720907:TBS720919 TLO720907:TLO720919 TVK720907:TVK720919 UFG720907:UFG720919 UPC720907:UPC720919 UYY720907:UYY720919 VIU720907:VIU720919 VSQ720907:VSQ720919 WCM720907:WCM720919 WMI720907:WMI720919 WWE720907:WWE720919 W786443:W786455 JS786443:JS786455 TO786443:TO786455 ADK786443:ADK786455 ANG786443:ANG786455 AXC786443:AXC786455 BGY786443:BGY786455 BQU786443:BQU786455 CAQ786443:CAQ786455 CKM786443:CKM786455 CUI786443:CUI786455 DEE786443:DEE786455 DOA786443:DOA786455 DXW786443:DXW786455 EHS786443:EHS786455 ERO786443:ERO786455 FBK786443:FBK786455 FLG786443:FLG786455 FVC786443:FVC786455 GEY786443:GEY786455 GOU786443:GOU786455 GYQ786443:GYQ786455 HIM786443:HIM786455 HSI786443:HSI786455 ICE786443:ICE786455 IMA786443:IMA786455 IVW786443:IVW786455 JFS786443:JFS786455 JPO786443:JPO786455 JZK786443:JZK786455 KJG786443:KJG786455 KTC786443:KTC786455 LCY786443:LCY786455 LMU786443:LMU786455 LWQ786443:LWQ786455 MGM786443:MGM786455 MQI786443:MQI786455 NAE786443:NAE786455 NKA786443:NKA786455 NTW786443:NTW786455 ODS786443:ODS786455 ONO786443:ONO786455 OXK786443:OXK786455 PHG786443:PHG786455 PRC786443:PRC786455 QAY786443:QAY786455 QKU786443:QKU786455 QUQ786443:QUQ786455 REM786443:REM786455 ROI786443:ROI786455 RYE786443:RYE786455 SIA786443:SIA786455 SRW786443:SRW786455 TBS786443:TBS786455 TLO786443:TLO786455 TVK786443:TVK786455 UFG786443:UFG786455 UPC786443:UPC786455 UYY786443:UYY786455 VIU786443:VIU786455 VSQ786443:VSQ786455 WCM786443:WCM786455 WMI786443:WMI786455 WWE786443:WWE786455 W851979:W851991 JS851979:JS851991 TO851979:TO851991 ADK851979:ADK851991 ANG851979:ANG851991 AXC851979:AXC851991 BGY851979:BGY851991 BQU851979:BQU851991 CAQ851979:CAQ851991 CKM851979:CKM851991 CUI851979:CUI851991 DEE851979:DEE851991 DOA851979:DOA851991 DXW851979:DXW851991 EHS851979:EHS851991 ERO851979:ERO851991 FBK851979:FBK851991 FLG851979:FLG851991 FVC851979:FVC851991 GEY851979:GEY851991 GOU851979:GOU851991 GYQ851979:GYQ851991 HIM851979:HIM851991 HSI851979:HSI851991 ICE851979:ICE851991 IMA851979:IMA851991 IVW851979:IVW851991 JFS851979:JFS851991 JPO851979:JPO851991 JZK851979:JZK851991 KJG851979:KJG851991 KTC851979:KTC851991 LCY851979:LCY851991 LMU851979:LMU851991 LWQ851979:LWQ851991 MGM851979:MGM851991 MQI851979:MQI851991 NAE851979:NAE851991 NKA851979:NKA851991 NTW851979:NTW851991 ODS851979:ODS851991 ONO851979:ONO851991 OXK851979:OXK851991 PHG851979:PHG851991 PRC851979:PRC851991 QAY851979:QAY851991 QKU851979:QKU851991 QUQ851979:QUQ851991 REM851979:REM851991 ROI851979:ROI851991 RYE851979:RYE851991 SIA851979:SIA851991 SRW851979:SRW851991 TBS851979:TBS851991 TLO851979:TLO851991 TVK851979:TVK851991 UFG851979:UFG851991 UPC851979:UPC851991 UYY851979:UYY851991 VIU851979:VIU851991 VSQ851979:VSQ851991 WCM851979:WCM851991 WMI851979:WMI851991 WWE851979:WWE851991 W917515:W917527 JS917515:JS917527 TO917515:TO917527 ADK917515:ADK917527 ANG917515:ANG917527 AXC917515:AXC917527 BGY917515:BGY917527 BQU917515:BQU917527 CAQ917515:CAQ917527 CKM917515:CKM917527 CUI917515:CUI917527 DEE917515:DEE917527 DOA917515:DOA917527 DXW917515:DXW917527 EHS917515:EHS917527 ERO917515:ERO917527 FBK917515:FBK917527 FLG917515:FLG917527 FVC917515:FVC917527 GEY917515:GEY917527 GOU917515:GOU917527 GYQ917515:GYQ917527 HIM917515:HIM917527 HSI917515:HSI917527 ICE917515:ICE917527 IMA917515:IMA917527 IVW917515:IVW917527 JFS917515:JFS917527 JPO917515:JPO917527 JZK917515:JZK917527 KJG917515:KJG917527 KTC917515:KTC917527 LCY917515:LCY917527 LMU917515:LMU917527 LWQ917515:LWQ917527 MGM917515:MGM917527 MQI917515:MQI917527 NAE917515:NAE917527 NKA917515:NKA917527 NTW917515:NTW917527 ODS917515:ODS917527 ONO917515:ONO917527 OXK917515:OXK917527 PHG917515:PHG917527 PRC917515:PRC917527 QAY917515:QAY917527 QKU917515:QKU917527 QUQ917515:QUQ917527 REM917515:REM917527 ROI917515:ROI917527 RYE917515:RYE917527 SIA917515:SIA917527 SRW917515:SRW917527 TBS917515:TBS917527 TLO917515:TLO917527 TVK917515:TVK917527 UFG917515:UFG917527 UPC917515:UPC917527 UYY917515:UYY917527 VIU917515:VIU917527 VSQ917515:VSQ917527 WCM917515:WCM917527 WMI917515:WMI917527 WWE917515:WWE917527 W983051:W983063 JS983051:JS983063 TO983051:TO983063 ADK983051:ADK983063 ANG983051:ANG983063 AXC983051:AXC983063 BGY983051:BGY983063 BQU983051:BQU983063 CAQ983051:CAQ983063 CKM983051:CKM983063 CUI983051:CUI983063 DEE983051:DEE983063 DOA983051:DOA983063 DXW983051:DXW983063 EHS983051:EHS983063 ERO983051:ERO983063 FBK983051:FBK983063 FLG983051:FLG983063 FVC983051:FVC983063 GEY983051:GEY983063 GOU983051:GOU983063 GYQ983051:GYQ983063 HIM983051:HIM983063 HSI983051:HSI983063 ICE983051:ICE983063 IMA983051:IMA983063 IVW983051:IVW983063 JFS983051:JFS983063 JPO983051:JPO983063 JZK983051:JZK983063 KJG983051:KJG983063 KTC983051:KTC983063 LCY983051:LCY983063 LMU983051:LMU983063 LWQ983051:LWQ983063 MGM983051:MGM983063 MQI983051:MQI983063 NAE983051:NAE983063 NKA983051:NKA983063 NTW983051:NTW983063 ODS983051:ODS983063 ONO983051:ONO983063 OXK983051:OXK983063 PHG983051:PHG983063 PRC983051:PRC983063 QAY983051:QAY983063 QKU983051:QKU983063 QUQ983051:QUQ983063 REM983051:REM983063 ROI983051:ROI983063 RYE983051:RYE983063 SIA983051:SIA983063 SRW983051:SRW983063 TBS983051:TBS983063 TLO983051:TLO983063 TVK983051:TVK983063 UFG983051:UFG983063 UPC983051:UPC983063 UYY983051:UYY983063 VIU983051:VIU983063 VSQ983051:VSQ983063 WCM983051:WCM983063 WMI983051:WMI983063 D11:F23" xr:uid="{00000000-0002-0000-0100-000003000000}"/>
    <dataValidation allowBlank="1" showInputMessage="1" showErrorMessage="1" promptTitle="Partnerský podnik" prompt="Uveďte všechny podnikatele, kteří mají „vazbu“ na žadatele vyšší než 25% a menší nebo rovnu 50%. Dále pak všechny podnikatele, kteří jsou spojeni s partnerem („vazba“ vyšší než 50%)." sqref="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xr:uid="{00000000-0002-0000-0100-000004000000}"/>
    <dataValidation type="whole" allowBlank="1" showInputMessage="1" showErrorMessage="1" errorTitle="Partnerský podnikatel" error="Hodnota musí být v intervalu min. 25%  (včetně) a max. 50% (včetně)." promptTitle="Podíl u podnikatele" prompt="Uveďte podíl v rozmezí 25 - 50%, a to jak u prvního partnerského podnikatele. _x000a_Uveďte tentýž poměr (stejné procento) i u následného propojeného (vazba více než 50%) podnikatele na tohoto podnikatele._x000a_" sqref="WWH983066:WWH983076 JC27:JC36 SY27:SY36 ACU27:ACU36 AMQ27:AMQ36 AWM27:AWM36 BGI27:BGI36 BQE27:BQE36 CAA27:CAA36 CJW27:CJW36 CTS27:CTS36 DDO27:DDO36 DNK27:DNK36 DXG27:DXG36 EHC27:EHC36 EQY27:EQY36 FAU27:FAU36 FKQ27:FKQ36 FUM27:FUM36 GEI27:GEI36 GOE27:GOE36 GYA27:GYA36 HHW27:HHW36 HRS27:HRS36 IBO27:IBO36 ILK27:ILK36 IVG27:IVG36 JFC27:JFC36 JOY27:JOY36 JYU27:JYU36 KIQ27:KIQ36 KSM27:KSM36 LCI27:LCI36 LME27:LME36 LWA27:LWA36 MFW27:MFW36 MPS27:MPS36 MZO27:MZO36 NJK27:NJK36 NTG27:NTG36 ODC27:ODC36 OMY27:OMY36 OWU27:OWU36 PGQ27:PGQ36 PQM27:PQM36 QAI27:QAI36 QKE27:QKE36 QUA27:QUA36 RDW27:RDW36 RNS27:RNS36 RXO27:RXO36 SHK27:SHK36 SRG27:SRG36 TBC27:TBC36 TKY27:TKY36 TUU27:TUU36 UEQ27:UEQ36 UOM27:UOM36 UYI27:UYI36 VIE27:VIE36 VSA27:VSA36 WBW27:WBW36 WLS27:WLS36 WVO27:WVO36 G65563:G65572 JC65563:JC65572 SY65563:SY65572 ACU65563:ACU65572 AMQ65563:AMQ65572 AWM65563:AWM65572 BGI65563:BGI65572 BQE65563:BQE65572 CAA65563:CAA65572 CJW65563:CJW65572 CTS65563:CTS65572 DDO65563:DDO65572 DNK65563:DNK65572 DXG65563:DXG65572 EHC65563:EHC65572 EQY65563:EQY65572 FAU65563:FAU65572 FKQ65563:FKQ65572 FUM65563:FUM65572 GEI65563:GEI65572 GOE65563:GOE65572 GYA65563:GYA65572 HHW65563:HHW65572 HRS65563:HRS65572 IBO65563:IBO65572 ILK65563:ILK65572 IVG65563:IVG65572 JFC65563:JFC65572 JOY65563:JOY65572 JYU65563:JYU65572 KIQ65563:KIQ65572 KSM65563:KSM65572 LCI65563:LCI65572 LME65563:LME65572 LWA65563:LWA65572 MFW65563:MFW65572 MPS65563:MPS65572 MZO65563:MZO65572 NJK65563:NJK65572 NTG65563:NTG65572 ODC65563:ODC65572 OMY65563:OMY65572 OWU65563:OWU65572 PGQ65563:PGQ65572 PQM65563:PQM65572 QAI65563:QAI65572 QKE65563:QKE65572 QUA65563:QUA65572 RDW65563:RDW65572 RNS65563:RNS65572 RXO65563:RXO65572 SHK65563:SHK65572 SRG65563:SRG65572 TBC65563:TBC65572 TKY65563:TKY65572 TUU65563:TUU65572 UEQ65563:UEQ65572 UOM65563:UOM65572 UYI65563:UYI65572 VIE65563:VIE65572 VSA65563:VSA65572 WBW65563:WBW65572 WLS65563:WLS65572 WVO65563:WVO65572 G131099:G131108 JC131099:JC131108 SY131099:SY131108 ACU131099:ACU131108 AMQ131099:AMQ131108 AWM131099:AWM131108 BGI131099:BGI131108 BQE131099:BQE131108 CAA131099:CAA131108 CJW131099:CJW131108 CTS131099:CTS131108 DDO131099:DDO131108 DNK131099:DNK131108 DXG131099:DXG131108 EHC131099:EHC131108 EQY131099:EQY131108 FAU131099:FAU131108 FKQ131099:FKQ131108 FUM131099:FUM131108 GEI131099:GEI131108 GOE131099:GOE131108 GYA131099:GYA131108 HHW131099:HHW131108 HRS131099:HRS131108 IBO131099:IBO131108 ILK131099:ILK131108 IVG131099:IVG131108 JFC131099:JFC131108 JOY131099:JOY131108 JYU131099:JYU131108 KIQ131099:KIQ131108 KSM131099:KSM131108 LCI131099:LCI131108 LME131099:LME131108 LWA131099:LWA131108 MFW131099:MFW131108 MPS131099:MPS131108 MZO131099:MZO131108 NJK131099:NJK131108 NTG131099:NTG131108 ODC131099:ODC131108 OMY131099:OMY131108 OWU131099:OWU131108 PGQ131099:PGQ131108 PQM131099:PQM131108 QAI131099:QAI131108 QKE131099:QKE131108 QUA131099:QUA131108 RDW131099:RDW131108 RNS131099:RNS131108 RXO131099:RXO131108 SHK131099:SHK131108 SRG131099:SRG131108 TBC131099:TBC131108 TKY131099:TKY131108 TUU131099:TUU131108 UEQ131099:UEQ131108 UOM131099:UOM131108 UYI131099:UYI131108 VIE131099:VIE131108 VSA131099:VSA131108 WBW131099:WBW131108 WLS131099:WLS131108 WVO131099:WVO131108 G196635:G196644 JC196635:JC196644 SY196635:SY196644 ACU196635:ACU196644 AMQ196635:AMQ196644 AWM196635:AWM196644 BGI196635:BGI196644 BQE196635:BQE196644 CAA196635:CAA196644 CJW196635:CJW196644 CTS196635:CTS196644 DDO196635:DDO196644 DNK196635:DNK196644 DXG196635:DXG196644 EHC196635:EHC196644 EQY196635:EQY196644 FAU196635:FAU196644 FKQ196635:FKQ196644 FUM196635:FUM196644 GEI196635:GEI196644 GOE196635:GOE196644 GYA196635:GYA196644 HHW196635:HHW196644 HRS196635:HRS196644 IBO196635:IBO196644 ILK196635:ILK196644 IVG196635:IVG196644 JFC196635:JFC196644 JOY196635:JOY196644 JYU196635:JYU196644 KIQ196635:KIQ196644 KSM196635:KSM196644 LCI196635:LCI196644 LME196635:LME196644 LWA196635:LWA196644 MFW196635:MFW196644 MPS196635:MPS196644 MZO196635:MZO196644 NJK196635:NJK196644 NTG196635:NTG196644 ODC196635:ODC196644 OMY196635:OMY196644 OWU196635:OWU196644 PGQ196635:PGQ196644 PQM196635:PQM196644 QAI196635:QAI196644 QKE196635:QKE196644 QUA196635:QUA196644 RDW196635:RDW196644 RNS196635:RNS196644 RXO196635:RXO196644 SHK196635:SHK196644 SRG196635:SRG196644 TBC196635:TBC196644 TKY196635:TKY196644 TUU196635:TUU196644 UEQ196635:UEQ196644 UOM196635:UOM196644 UYI196635:UYI196644 VIE196635:VIE196644 VSA196635:VSA196644 WBW196635:WBW196644 WLS196635:WLS196644 WVO196635:WVO196644 G262171:G262180 JC262171:JC262180 SY262171:SY262180 ACU262171:ACU262180 AMQ262171:AMQ262180 AWM262171:AWM262180 BGI262171:BGI262180 BQE262171:BQE262180 CAA262171:CAA262180 CJW262171:CJW262180 CTS262171:CTS262180 DDO262171:DDO262180 DNK262171:DNK262180 DXG262171:DXG262180 EHC262171:EHC262180 EQY262171:EQY262180 FAU262171:FAU262180 FKQ262171:FKQ262180 FUM262171:FUM262180 GEI262171:GEI262180 GOE262171:GOE262180 GYA262171:GYA262180 HHW262171:HHW262180 HRS262171:HRS262180 IBO262171:IBO262180 ILK262171:ILK262180 IVG262171:IVG262180 JFC262171:JFC262180 JOY262171:JOY262180 JYU262171:JYU262180 KIQ262171:KIQ262180 KSM262171:KSM262180 LCI262171:LCI262180 LME262171:LME262180 LWA262171:LWA262180 MFW262171:MFW262180 MPS262171:MPS262180 MZO262171:MZO262180 NJK262171:NJK262180 NTG262171:NTG262180 ODC262171:ODC262180 OMY262171:OMY262180 OWU262171:OWU262180 PGQ262171:PGQ262180 PQM262171:PQM262180 QAI262171:QAI262180 QKE262171:QKE262180 QUA262171:QUA262180 RDW262171:RDW262180 RNS262171:RNS262180 RXO262171:RXO262180 SHK262171:SHK262180 SRG262171:SRG262180 TBC262171:TBC262180 TKY262171:TKY262180 TUU262171:TUU262180 UEQ262171:UEQ262180 UOM262171:UOM262180 UYI262171:UYI262180 VIE262171:VIE262180 VSA262171:VSA262180 WBW262171:WBW262180 WLS262171:WLS262180 WVO262171:WVO262180 G327707:G327716 JC327707:JC327716 SY327707:SY327716 ACU327707:ACU327716 AMQ327707:AMQ327716 AWM327707:AWM327716 BGI327707:BGI327716 BQE327707:BQE327716 CAA327707:CAA327716 CJW327707:CJW327716 CTS327707:CTS327716 DDO327707:DDO327716 DNK327707:DNK327716 DXG327707:DXG327716 EHC327707:EHC327716 EQY327707:EQY327716 FAU327707:FAU327716 FKQ327707:FKQ327716 FUM327707:FUM327716 GEI327707:GEI327716 GOE327707:GOE327716 GYA327707:GYA327716 HHW327707:HHW327716 HRS327707:HRS327716 IBO327707:IBO327716 ILK327707:ILK327716 IVG327707:IVG327716 JFC327707:JFC327716 JOY327707:JOY327716 JYU327707:JYU327716 KIQ327707:KIQ327716 KSM327707:KSM327716 LCI327707:LCI327716 LME327707:LME327716 LWA327707:LWA327716 MFW327707:MFW327716 MPS327707:MPS327716 MZO327707:MZO327716 NJK327707:NJK327716 NTG327707:NTG327716 ODC327707:ODC327716 OMY327707:OMY327716 OWU327707:OWU327716 PGQ327707:PGQ327716 PQM327707:PQM327716 QAI327707:QAI327716 QKE327707:QKE327716 QUA327707:QUA327716 RDW327707:RDW327716 RNS327707:RNS327716 RXO327707:RXO327716 SHK327707:SHK327716 SRG327707:SRG327716 TBC327707:TBC327716 TKY327707:TKY327716 TUU327707:TUU327716 UEQ327707:UEQ327716 UOM327707:UOM327716 UYI327707:UYI327716 VIE327707:VIE327716 VSA327707:VSA327716 WBW327707:WBW327716 WLS327707:WLS327716 WVO327707:WVO327716 G393243:G393252 JC393243:JC393252 SY393243:SY393252 ACU393243:ACU393252 AMQ393243:AMQ393252 AWM393243:AWM393252 BGI393243:BGI393252 BQE393243:BQE393252 CAA393243:CAA393252 CJW393243:CJW393252 CTS393243:CTS393252 DDO393243:DDO393252 DNK393243:DNK393252 DXG393243:DXG393252 EHC393243:EHC393252 EQY393243:EQY393252 FAU393243:FAU393252 FKQ393243:FKQ393252 FUM393243:FUM393252 GEI393243:GEI393252 GOE393243:GOE393252 GYA393243:GYA393252 HHW393243:HHW393252 HRS393243:HRS393252 IBO393243:IBO393252 ILK393243:ILK393252 IVG393243:IVG393252 JFC393243:JFC393252 JOY393243:JOY393252 JYU393243:JYU393252 KIQ393243:KIQ393252 KSM393243:KSM393252 LCI393243:LCI393252 LME393243:LME393252 LWA393243:LWA393252 MFW393243:MFW393252 MPS393243:MPS393252 MZO393243:MZO393252 NJK393243:NJK393252 NTG393243:NTG393252 ODC393243:ODC393252 OMY393243:OMY393252 OWU393243:OWU393252 PGQ393243:PGQ393252 PQM393243:PQM393252 QAI393243:QAI393252 QKE393243:QKE393252 QUA393243:QUA393252 RDW393243:RDW393252 RNS393243:RNS393252 RXO393243:RXO393252 SHK393243:SHK393252 SRG393243:SRG393252 TBC393243:TBC393252 TKY393243:TKY393252 TUU393243:TUU393252 UEQ393243:UEQ393252 UOM393243:UOM393252 UYI393243:UYI393252 VIE393243:VIE393252 VSA393243:VSA393252 WBW393243:WBW393252 WLS393243:WLS393252 WVO393243:WVO393252 G458779:G458788 JC458779:JC458788 SY458779:SY458788 ACU458779:ACU458788 AMQ458779:AMQ458788 AWM458779:AWM458788 BGI458779:BGI458788 BQE458779:BQE458788 CAA458779:CAA458788 CJW458779:CJW458788 CTS458779:CTS458788 DDO458779:DDO458788 DNK458779:DNK458788 DXG458779:DXG458788 EHC458779:EHC458788 EQY458779:EQY458788 FAU458779:FAU458788 FKQ458779:FKQ458788 FUM458779:FUM458788 GEI458779:GEI458788 GOE458779:GOE458788 GYA458779:GYA458788 HHW458779:HHW458788 HRS458779:HRS458788 IBO458779:IBO458788 ILK458779:ILK458788 IVG458779:IVG458788 JFC458779:JFC458788 JOY458779:JOY458788 JYU458779:JYU458788 KIQ458779:KIQ458788 KSM458779:KSM458788 LCI458779:LCI458788 LME458779:LME458788 LWA458779:LWA458788 MFW458779:MFW458788 MPS458779:MPS458788 MZO458779:MZO458788 NJK458779:NJK458788 NTG458779:NTG458788 ODC458779:ODC458788 OMY458779:OMY458788 OWU458779:OWU458788 PGQ458779:PGQ458788 PQM458779:PQM458788 QAI458779:QAI458788 QKE458779:QKE458788 QUA458779:QUA458788 RDW458779:RDW458788 RNS458779:RNS458788 RXO458779:RXO458788 SHK458779:SHK458788 SRG458779:SRG458788 TBC458779:TBC458788 TKY458779:TKY458788 TUU458779:TUU458788 UEQ458779:UEQ458788 UOM458779:UOM458788 UYI458779:UYI458788 VIE458779:VIE458788 VSA458779:VSA458788 WBW458779:WBW458788 WLS458779:WLS458788 WVO458779:WVO458788 G524315:G524324 JC524315:JC524324 SY524315:SY524324 ACU524315:ACU524324 AMQ524315:AMQ524324 AWM524315:AWM524324 BGI524315:BGI524324 BQE524315:BQE524324 CAA524315:CAA524324 CJW524315:CJW524324 CTS524315:CTS524324 DDO524315:DDO524324 DNK524315:DNK524324 DXG524315:DXG524324 EHC524315:EHC524324 EQY524315:EQY524324 FAU524315:FAU524324 FKQ524315:FKQ524324 FUM524315:FUM524324 GEI524315:GEI524324 GOE524315:GOE524324 GYA524315:GYA524324 HHW524315:HHW524324 HRS524315:HRS524324 IBO524315:IBO524324 ILK524315:ILK524324 IVG524315:IVG524324 JFC524315:JFC524324 JOY524315:JOY524324 JYU524315:JYU524324 KIQ524315:KIQ524324 KSM524315:KSM524324 LCI524315:LCI524324 LME524315:LME524324 LWA524315:LWA524324 MFW524315:MFW524324 MPS524315:MPS524324 MZO524315:MZO524324 NJK524315:NJK524324 NTG524315:NTG524324 ODC524315:ODC524324 OMY524315:OMY524324 OWU524315:OWU524324 PGQ524315:PGQ524324 PQM524315:PQM524324 QAI524315:QAI524324 QKE524315:QKE524324 QUA524315:QUA524324 RDW524315:RDW524324 RNS524315:RNS524324 RXO524315:RXO524324 SHK524315:SHK524324 SRG524315:SRG524324 TBC524315:TBC524324 TKY524315:TKY524324 TUU524315:TUU524324 UEQ524315:UEQ524324 UOM524315:UOM524324 UYI524315:UYI524324 VIE524315:VIE524324 VSA524315:VSA524324 WBW524315:WBW524324 WLS524315:WLS524324 WVO524315:WVO524324 G589851:G589860 JC589851:JC589860 SY589851:SY589860 ACU589851:ACU589860 AMQ589851:AMQ589860 AWM589851:AWM589860 BGI589851:BGI589860 BQE589851:BQE589860 CAA589851:CAA589860 CJW589851:CJW589860 CTS589851:CTS589860 DDO589851:DDO589860 DNK589851:DNK589860 DXG589851:DXG589860 EHC589851:EHC589860 EQY589851:EQY589860 FAU589851:FAU589860 FKQ589851:FKQ589860 FUM589851:FUM589860 GEI589851:GEI589860 GOE589851:GOE589860 GYA589851:GYA589860 HHW589851:HHW589860 HRS589851:HRS589860 IBO589851:IBO589860 ILK589851:ILK589860 IVG589851:IVG589860 JFC589851:JFC589860 JOY589851:JOY589860 JYU589851:JYU589860 KIQ589851:KIQ589860 KSM589851:KSM589860 LCI589851:LCI589860 LME589851:LME589860 LWA589851:LWA589860 MFW589851:MFW589860 MPS589851:MPS589860 MZO589851:MZO589860 NJK589851:NJK589860 NTG589851:NTG589860 ODC589851:ODC589860 OMY589851:OMY589860 OWU589851:OWU589860 PGQ589851:PGQ589860 PQM589851:PQM589860 QAI589851:QAI589860 QKE589851:QKE589860 QUA589851:QUA589860 RDW589851:RDW589860 RNS589851:RNS589860 RXO589851:RXO589860 SHK589851:SHK589860 SRG589851:SRG589860 TBC589851:TBC589860 TKY589851:TKY589860 TUU589851:TUU589860 UEQ589851:UEQ589860 UOM589851:UOM589860 UYI589851:UYI589860 VIE589851:VIE589860 VSA589851:VSA589860 WBW589851:WBW589860 WLS589851:WLS589860 WVO589851:WVO589860 G655387:G655396 JC655387:JC655396 SY655387:SY655396 ACU655387:ACU655396 AMQ655387:AMQ655396 AWM655387:AWM655396 BGI655387:BGI655396 BQE655387:BQE655396 CAA655387:CAA655396 CJW655387:CJW655396 CTS655387:CTS655396 DDO655387:DDO655396 DNK655387:DNK655396 DXG655387:DXG655396 EHC655387:EHC655396 EQY655387:EQY655396 FAU655387:FAU655396 FKQ655387:FKQ655396 FUM655387:FUM655396 GEI655387:GEI655396 GOE655387:GOE655396 GYA655387:GYA655396 HHW655387:HHW655396 HRS655387:HRS655396 IBO655387:IBO655396 ILK655387:ILK655396 IVG655387:IVG655396 JFC655387:JFC655396 JOY655387:JOY655396 JYU655387:JYU655396 KIQ655387:KIQ655396 KSM655387:KSM655396 LCI655387:LCI655396 LME655387:LME655396 LWA655387:LWA655396 MFW655387:MFW655396 MPS655387:MPS655396 MZO655387:MZO655396 NJK655387:NJK655396 NTG655387:NTG655396 ODC655387:ODC655396 OMY655387:OMY655396 OWU655387:OWU655396 PGQ655387:PGQ655396 PQM655387:PQM655396 QAI655387:QAI655396 QKE655387:QKE655396 QUA655387:QUA655396 RDW655387:RDW655396 RNS655387:RNS655396 RXO655387:RXO655396 SHK655387:SHK655396 SRG655387:SRG655396 TBC655387:TBC655396 TKY655387:TKY655396 TUU655387:TUU655396 UEQ655387:UEQ655396 UOM655387:UOM655396 UYI655387:UYI655396 VIE655387:VIE655396 VSA655387:VSA655396 WBW655387:WBW655396 WLS655387:WLS655396 WVO655387:WVO655396 G720923:G720932 JC720923:JC720932 SY720923:SY720932 ACU720923:ACU720932 AMQ720923:AMQ720932 AWM720923:AWM720932 BGI720923:BGI720932 BQE720923:BQE720932 CAA720923:CAA720932 CJW720923:CJW720932 CTS720923:CTS720932 DDO720923:DDO720932 DNK720923:DNK720932 DXG720923:DXG720932 EHC720923:EHC720932 EQY720923:EQY720932 FAU720923:FAU720932 FKQ720923:FKQ720932 FUM720923:FUM720932 GEI720923:GEI720932 GOE720923:GOE720932 GYA720923:GYA720932 HHW720923:HHW720932 HRS720923:HRS720932 IBO720923:IBO720932 ILK720923:ILK720932 IVG720923:IVG720932 JFC720923:JFC720932 JOY720923:JOY720932 JYU720923:JYU720932 KIQ720923:KIQ720932 KSM720923:KSM720932 LCI720923:LCI720932 LME720923:LME720932 LWA720923:LWA720932 MFW720923:MFW720932 MPS720923:MPS720932 MZO720923:MZO720932 NJK720923:NJK720932 NTG720923:NTG720932 ODC720923:ODC720932 OMY720923:OMY720932 OWU720923:OWU720932 PGQ720923:PGQ720932 PQM720923:PQM720932 QAI720923:QAI720932 QKE720923:QKE720932 QUA720923:QUA720932 RDW720923:RDW720932 RNS720923:RNS720932 RXO720923:RXO720932 SHK720923:SHK720932 SRG720923:SRG720932 TBC720923:TBC720932 TKY720923:TKY720932 TUU720923:TUU720932 UEQ720923:UEQ720932 UOM720923:UOM720932 UYI720923:UYI720932 VIE720923:VIE720932 VSA720923:VSA720932 WBW720923:WBW720932 WLS720923:WLS720932 WVO720923:WVO720932 G786459:G786468 JC786459:JC786468 SY786459:SY786468 ACU786459:ACU786468 AMQ786459:AMQ786468 AWM786459:AWM786468 BGI786459:BGI786468 BQE786459:BQE786468 CAA786459:CAA786468 CJW786459:CJW786468 CTS786459:CTS786468 DDO786459:DDO786468 DNK786459:DNK786468 DXG786459:DXG786468 EHC786459:EHC786468 EQY786459:EQY786468 FAU786459:FAU786468 FKQ786459:FKQ786468 FUM786459:FUM786468 GEI786459:GEI786468 GOE786459:GOE786468 GYA786459:GYA786468 HHW786459:HHW786468 HRS786459:HRS786468 IBO786459:IBO786468 ILK786459:ILK786468 IVG786459:IVG786468 JFC786459:JFC786468 JOY786459:JOY786468 JYU786459:JYU786468 KIQ786459:KIQ786468 KSM786459:KSM786468 LCI786459:LCI786468 LME786459:LME786468 LWA786459:LWA786468 MFW786459:MFW786468 MPS786459:MPS786468 MZO786459:MZO786468 NJK786459:NJK786468 NTG786459:NTG786468 ODC786459:ODC786468 OMY786459:OMY786468 OWU786459:OWU786468 PGQ786459:PGQ786468 PQM786459:PQM786468 QAI786459:QAI786468 QKE786459:QKE786468 QUA786459:QUA786468 RDW786459:RDW786468 RNS786459:RNS786468 RXO786459:RXO786468 SHK786459:SHK786468 SRG786459:SRG786468 TBC786459:TBC786468 TKY786459:TKY786468 TUU786459:TUU786468 UEQ786459:UEQ786468 UOM786459:UOM786468 UYI786459:UYI786468 VIE786459:VIE786468 VSA786459:VSA786468 WBW786459:WBW786468 WLS786459:WLS786468 WVO786459:WVO786468 G851995:G852004 JC851995:JC852004 SY851995:SY852004 ACU851995:ACU852004 AMQ851995:AMQ852004 AWM851995:AWM852004 BGI851995:BGI852004 BQE851995:BQE852004 CAA851995:CAA852004 CJW851995:CJW852004 CTS851995:CTS852004 DDO851995:DDO852004 DNK851995:DNK852004 DXG851995:DXG852004 EHC851995:EHC852004 EQY851995:EQY852004 FAU851995:FAU852004 FKQ851995:FKQ852004 FUM851995:FUM852004 GEI851995:GEI852004 GOE851995:GOE852004 GYA851995:GYA852004 HHW851995:HHW852004 HRS851995:HRS852004 IBO851995:IBO852004 ILK851995:ILK852004 IVG851995:IVG852004 JFC851995:JFC852004 JOY851995:JOY852004 JYU851995:JYU852004 KIQ851995:KIQ852004 KSM851995:KSM852004 LCI851995:LCI852004 LME851995:LME852004 LWA851995:LWA852004 MFW851995:MFW852004 MPS851995:MPS852004 MZO851995:MZO852004 NJK851995:NJK852004 NTG851995:NTG852004 ODC851995:ODC852004 OMY851995:OMY852004 OWU851995:OWU852004 PGQ851995:PGQ852004 PQM851995:PQM852004 QAI851995:QAI852004 QKE851995:QKE852004 QUA851995:QUA852004 RDW851995:RDW852004 RNS851995:RNS852004 RXO851995:RXO852004 SHK851995:SHK852004 SRG851995:SRG852004 TBC851995:TBC852004 TKY851995:TKY852004 TUU851995:TUU852004 UEQ851995:UEQ852004 UOM851995:UOM852004 UYI851995:UYI852004 VIE851995:VIE852004 VSA851995:VSA852004 WBW851995:WBW852004 WLS851995:WLS852004 WVO851995:WVO852004 G917531:G917540 JC917531:JC917540 SY917531:SY917540 ACU917531:ACU917540 AMQ917531:AMQ917540 AWM917531:AWM917540 BGI917531:BGI917540 BQE917531:BQE917540 CAA917531:CAA917540 CJW917531:CJW917540 CTS917531:CTS917540 DDO917531:DDO917540 DNK917531:DNK917540 DXG917531:DXG917540 EHC917531:EHC917540 EQY917531:EQY917540 FAU917531:FAU917540 FKQ917531:FKQ917540 FUM917531:FUM917540 GEI917531:GEI917540 GOE917531:GOE917540 GYA917531:GYA917540 HHW917531:HHW917540 HRS917531:HRS917540 IBO917531:IBO917540 ILK917531:ILK917540 IVG917531:IVG917540 JFC917531:JFC917540 JOY917531:JOY917540 JYU917531:JYU917540 KIQ917531:KIQ917540 KSM917531:KSM917540 LCI917531:LCI917540 LME917531:LME917540 LWA917531:LWA917540 MFW917531:MFW917540 MPS917531:MPS917540 MZO917531:MZO917540 NJK917531:NJK917540 NTG917531:NTG917540 ODC917531:ODC917540 OMY917531:OMY917540 OWU917531:OWU917540 PGQ917531:PGQ917540 PQM917531:PQM917540 QAI917531:QAI917540 QKE917531:QKE917540 QUA917531:QUA917540 RDW917531:RDW917540 RNS917531:RNS917540 RXO917531:RXO917540 SHK917531:SHK917540 SRG917531:SRG917540 TBC917531:TBC917540 TKY917531:TKY917540 TUU917531:TUU917540 UEQ917531:UEQ917540 UOM917531:UOM917540 UYI917531:UYI917540 VIE917531:VIE917540 VSA917531:VSA917540 WBW917531:WBW917540 WLS917531:WLS917540 WVO917531:WVO917540 G983067:G983076 JC983067:JC983076 SY983067:SY983076 ACU983067:ACU983076 AMQ983067:AMQ983076 AWM983067:AWM983076 BGI983067:BGI983076 BQE983067:BQE983076 CAA983067:CAA983076 CJW983067:CJW983076 CTS983067:CTS983076 DDO983067:DDO983076 DNK983067:DNK983076 DXG983067:DXG983076 EHC983067:EHC983076 EQY983067:EQY983076 FAU983067:FAU983076 FKQ983067:FKQ983076 FUM983067:FUM983076 GEI983067:GEI983076 GOE983067:GOE983076 GYA983067:GYA983076 HHW983067:HHW983076 HRS983067:HRS983076 IBO983067:IBO983076 ILK983067:ILK983076 IVG983067:IVG983076 JFC983067:JFC983076 JOY983067:JOY983076 JYU983067:JYU983076 KIQ983067:KIQ983076 KSM983067:KSM983076 LCI983067:LCI983076 LME983067:LME983076 LWA983067:LWA983076 MFW983067:MFW983076 MPS983067:MPS983076 MZO983067:MZO983076 NJK983067:NJK983076 NTG983067:NTG983076 ODC983067:ODC983076 OMY983067:OMY983076 OWU983067:OWU983076 PGQ983067:PGQ983076 PQM983067:PQM983076 QAI983067:QAI983076 QKE983067:QKE983076 QUA983067:QUA983076 RDW983067:RDW983076 RNS983067:RNS983076 RXO983067:RXO983076 SHK983067:SHK983076 SRG983067:SRG983076 TBC983067:TBC983076 TKY983067:TKY983076 TUU983067:TUU983076 UEQ983067:UEQ983076 UOM983067:UOM983076 UYI983067:UYI983076 VIE983067:VIE983076 VSA983067:VSA983076 WBW983067:WBW983076 WLS983067:WLS983076 WVO983067:WVO983076 WML983066:WML983076 JL26:JL36 TH26:TH36 ADD26:ADD36 AMZ26:AMZ36 AWV26:AWV36 BGR26:BGR36 BQN26:BQN36 CAJ26:CAJ36 CKF26:CKF36 CUB26:CUB36 DDX26:DDX36 DNT26:DNT36 DXP26:DXP36 EHL26:EHL36 ERH26:ERH36 FBD26:FBD36 FKZ26:FKZ36 FUV26:FUV36 GER26:GER36 GON26:GON36 GYJ26:GYJ36 HIF26:HIF36 HSB26:HSB36 IBX26:IBX36 ILT26:ILT36 IVP26:IVP36 JFL26:JFL36 JPH26:JPH36 JZD26:JZD36 KIZ26:KIZ36 KSV26:KSV36 LCR26:LCR36 LMN26:LMN36 LWJ26:LWJ36 MGF26:MGF36 MQB26:MQB36 MZX26:MZX36 NJT26:NJT36 NTP26:NTP36 ODL26:ODL36 ONH26:ONH36 OXD26:OXD36 PGZ26:PGZ36 PQV26:PQV36 QAR26:QAR36 QKN26:QKN36 QUJ26:QUJ36 REF26:REF36 ROB26:ROB36 RXX26:RXX36 SHT26:SHT36 SRP26:SRP36 TBL26:TBL36 TLH26:TLH36 TVD26:TVD36 UEZ26:UEZ36 UOV26:UOV36 UYR26:UYR36 VIN26:VIN36 VSJ26:VSJ36 WCF26:WCF36 WMB26:WMB36 WVX26:WVX36 P65562:P65572 JL65562:JL65572 TH65562:TH65572 ADD65562:ADD65572 AMZ65562:AMZ65572 AWV65562:AWV65572 BGR65562:BGR65572 BQN65562:BQN65572 CAJ65562:CAJ65572 CKF65562:CKF65572 CUB65562:CUB65572 DDX65562:DDX65572 DNT65562:DNT65572 DXP65562:DXP65572 EHL65562:EHL65572 ERH65562:ERH65572 FBD65562:FBD65572 FKZ65562:FKZ65572 FUV65562:FUV65572 GER65562:GER65572 GON65562:GON65572 GYJ65562:GYJ65572 HIF65562:HIF65572 HSB65562:HSB65572 IBX65562:IBX65572 ILT65562:ILT65572 IVP65562:IVP65572 JFL65562:JFL65572 JPH65562:JPH65572 JZD65562:JZD65572 KIZ65562:KIZ65572 KSV65562:KSV65572 LCR65562:LCR65572 LMN65562:LMN65572 LWJ65562:LWJ65572 MGF65562:MGF65572 MQB65562:MQB65572 MZX65562:MZX65572 NJT65562:NJT65572 NTP65562:NTP65572 ODL65562:ODL65572 ONH65562:ONH65572 OXD65562:OXD65572 PGZ65562:PGZ65572 PQV65562:PQV65572 QAR65562:QAR65572 QKN65562:QKN65572 QUJ65562:QUJ65572 REF65562:REF65572 ROB65562:ROB65572 RXX65562:RXX65572 SHT65562:SHT65572 SRP65562:SRP65572 TBL65562:TBL65572 TLH65562:TLH65572 TVD65562:TVD65572 UEZ65562:UEZ65572 UOV65562:UOV65572 UYR65562:UYR65572 VIN65562:VIN65572 VSJ65562:VSJ65572 WCF65562:WCF65572 WMB65562:WMB65572 WVX65562:WVX65572 P131098:P131108 JL131098:JL131108 TH131098:TH131108 ADD131098:ADD131108 AMZ131098:AMZ131108 AWV131098:AWV131108 BGR131098:BGR131108 BQN131098:BQN131108 CAJ131098:CAJ131108 CKF131098:CKF131108 CUB131098:CUB131108 DDX131098:DDX131108 DNT131098:DNT131108 DXP131098:DXP131108 EHL131098:EHL131108 ERH131098:ERH131108 FBD131098:FBD131108 FKZ131098:FKZ131108 FUV131098:FUV131108 GER131098:GER131108 GON131098:GON131108 GYJ131098:GYJ131108 HIF131098:HIF131108 HSB131098:HSB131108 IBX131098:IBX131108 ILT131098:ILT131108 IVP131098:IVP131108 JFL131098:JFL131108 JPH131098:JPH131108 JZD131098:JZD131108 KIZ131098:KIZ131108 KSV131098:KSV131108 LCR131098:LCR131108 LMN131098:LMN131108 LWJ131098:LWJ131108 MGF131098:MGF131108 MQB131098:MQB131108 MZX131098:MZX131108 NJT131098:NJT131108 NTP131098:NTP131108 ODL131098:ODL131108 ONH131098:ONH131108 OXD131098:OXD131108 PGZ131098:PGZ131108 PQV131098:PQV131108 QAR131098:QAR131108 QKN131098:QKN131108 QUJ131098:QUJ131108 REF131098:REF131108 ROB131098:ROB131108 RXX131098:RXX131108 SHT131098:SHT131108 SRP131098:SRP131108 TBL131098:TBL131108 TLH131098:TLH131108 TVD131098:TVD131108 UEZ131098:UEZ131108 UOV131098:UOV131108 UYR131098:UYR131108 VIN131098:VIN131108 VSJ131098:VSJ131108 WCF131098:WCF131108 WMB131098:WMB131108 WVX131098:WVX131108 P196634:P196644 JL196634:JL196644 TH196634:TH196644 ADD196634:ADD196644 AMZ196634:AMZ196644 AWV196634:AWV196644 BGR196634:BGR196644 BQN196634:BQN196644 CAJ196634:CAJ196644 CKF196634:CKF196644 CUB196634:CUB196644 DDX196634:DDX196644 DNT196634:DNT196644 DXP196634:DXP196644 EHL196634:EHL196644 ERH196634:ERH196644 FBD196634:FBD196644 FKZ196634:FKZ196644 FUV196634:FUV196644 GER196634:GER196644 GON196634:GON196644 GYJ196634:GYJ196644 HIF196634:HIF196644 HSB196634:HSB196644 IBX196634:IBX196644 ILT196634:ILT196644 IVP196634:IVP196644 JFL196634:JFL196644 JPH196634:JPH196644 JZD196634:JZD196644 KIZ196634:KIZ196644 KSV196634:KSV196644 LCR196634:LCR196644 LMN196634:LMN196644 LWJ196634:LWJ196644 MGF196634:MGF196644 MQB196634:MQB196644 MZX196634:MZX196644 NJT196634:NJT196644 NTP196634:NTP196644 ODL196634:ODL196644 ONH196634:ONH196644 OXD196634:OXD196644 PGZ196634:PGZ196644 PQV196634:PQV196644 QAR196634:QAR196644 QKN196634:QKN196644 QUJ196634:QUJ196644 REF196634:REF196644 ROB196634:ROB196644 RXX196634:RXX196644 SHT196634:SHT196644 SRP196634:SRP196644 TBL196634:TBL196644 TLH196634:TLH196644 TVD196634:TVD196644 UEZ196634:UEZ196644 UOV196634:UOV196644 UYR196634:UYR196644 VIN196634:VIN196644 VSJ196634:VSJ196644 WCF196634:WCF196644 WMB196634:WMB196644 WVX196634:WVX196644 P262170:P262180 JL262170:JL262180 TH262170:TH262180 ADD262170:ADD262180 AMZ262170:AMZ262180 AWV262170:AWV262180 BGR262170:BGR262180 BQN262170:BQN262180 CAJ262170:CAJ262180 CKF262170:CKF262180 CUB262170:CUB262180 DDX262170:DDX262180 DNT262170:DNT262180 DXP262170:DXP262180 EHL262170:EHL262180 ERH262170:ERH262180 FBD262170:FBD262180 FKZ262170:FKZ262180 FUV262170:FUV262180 GER262170:GER262180 GON262170:GON262180 GYJ262170:GYJ262180 HIF262170:HIF262180 HSB262170:HSB262180 IBX262170:IBX262180 ILT262170:ILT262180 IVP262170:IVP262180 JFL262170:JFL262180 JPH262170:JPH262180 JZD262170:JZD262180 KIZ262170:KIZ262180 KSV262170:KSV262180 LCR262170:LCR262180 LMN262170:LMN262180 LWJ262170:LWJ262180 MGF262170:MGF262180 MQB262170:MQB262180 MZX262170:MZX262180 NJT262170:NJT262180 NTP262170:NTP262180 ODL262170:ODL262180 ONH262170:ONH262180 OXD262170:OXD262180 PGZ262170:PGZ262180 PQV262170:PQV262180 QAR262170:QAR262180 QKN262170:QKN262180 QUJ262170:QUJ262180 REF262170:REF262180 ROB262170:ROB262180 RXX262170:RXX262180 SHT262170:SHT262180 SRP262170:SRP262180 TBL262170:TBL262180 TLH262170:TLH262180 TVD262170:TVD262180 UEZ262170:UEZ262180 UOV262170:UOV262180 UYR262170:UYR262180 VIN262170:VIN262180 VSJ262170:VSJ262180 WCF262170:WCF262180 WMB262170:WMB262180 WVX262170:WVX262180 P327706:P327716 JL327706:JL327716 TH327706:TH327716 ADD327706:ADD327716 AMZ327706:AMZ327716 AWV327706:AWV327716 BGR327706:BGR327716 BQN327706:BQN327716 CAJ327706:CAJ327716 CKF327706:CKF327716 CUB327706:CUB327716 DDX327706:DDX327716 DNT327706:DNT327716 DXP327706:DXP327716 EHL327706:EHL327716 ERH327706:ERH327716 FBD327706:FBD327716 FKZ327706:FKZ327716 FUV327706:FUV327716 GER327706:GER327716 GON327706:GON327716 GYJ327706:GYJ327716 HIF327706:HIF327716 HSB327706:HSB327716 IBX327706:IBX327716 ILT327706:ILT327716 IVP327706:IVP327716 JFL327706:JFL327716 JPH327706:JPH327716 JZD327706:JZD327716 KIZ327706:KIZ327716 KSV327706:KSV327716 LCR327706:LCR327716 LMN327706:LMN327716 LWJ327706:LWJ327716 MGF327706:MGF327716 MQB327706:MQB327716 MZX327706:MZX327716 NJT327706:NJT327716 NTP327706:NTP327716 ODL327706:ODL327716 ONH327706:ONH327716 OXD327706:OXD327716 PGZ327706:PGZ327716 PQV327706:PQV327716 QAR327706:QAR327716 QKN327706:QKN327716 QUJ327706:QUJ327716 REF327706:REF327716 ROB327706:ROB327716 RXX327706:RXX327716 SHT327706:SHT327716 SRP327706:SRP327716 TBL327706:TBL327716 TLH327706:TLH327716 TVD327706:TVD327716 UEZ327706:UEZ327716 UOV327706:UOV327716 UYR327706:UYR327716 VIN327706:VIN327716 VSJ327706:VSJ327716 WCF327706:WCF327716 WMB327706:WMB327716 WVX327706:WVX327716 P393242:P393252 JL393242:JL393252 TH393242:TH393252 ADD393242:ADD393252 AMZ393242:AMZ393252 AWV393242:AWV393252 BGR393242:BGR393252 BQN393242:BQN393252 CAJ393242:CAJ393252 CKF393242:CKF393252 CUB393242:CUB393252 DDX393242:DDX393252 DNT393242:DNT393252 DXP393242:DXP393252 EHL393242:EHL393252 ERH393242:ERH393252 FBD393242:FBD393252 FKZ393242:FKZ393252 FUV393242:FUV393252 GER393242:GER393252 GON393242:GON393252 GYJ393242:GYJ393252 HIF393242:HIF393252 HSB393242:HSB393252 IBX393242:IBX393252 ILT393242:ILT393252 IVP393242:IVP393252 JFL393242:JFL393252 JPH393242:JPH393252 JZD393242:JZD393252 KIZ393242:KIZ393252 KSV393242:KSV393252 LCR393242:LCR393252 LMN393242:LMN393252 LWJ393242:LWJ393252 MGF393242:MGF393252 MQB393242:MQB393252 MZX393242:MZX393252 NJT393242:NJT393252 NTP393242:NTP393252 ODL393242:ODL393252 ONH393242:ONH393252 OXD393242:OXD393252 PGZ393242:PGZ393252 PQV393242:PQV393252 QAR393242:QAR393252 QKN393242:QKN393252 QUJ393242:QUJ393252 REF393242:REF393252 ROB393242:ROB393252 RXX393242:RXX393252 SHT393242:SHT393252 SRP393242:SRP393252 TBL393242:TBL393252 TLH393242:TLH393252 TVD393242:TVD393252 UEZ393242:UEZ393252 UOV393242:UOV393252 UYR393242:UYR393252 VIN393242:VIN393252 VSJ393242:VSJ393252 WCF393242:WCF393252 WMB393242:WMB393252 WVX393242:WVX393252 P458778:P458788 JL458778:JL458788 TH458778:TH458788 ADD458778:ADD458788 AMZ458778:AMZ458788 AWV458778:AWV458788 BGR458778:BGR458788 BQN458778:BQN458788 CAJ458778:CAJ458788 CKF458778:CKF458788 CUB458778:CUB458788 DDX458778:DDX458788 DNT458778:DNT458788 DXP458778:DXP458788 EHL458778:EHL458788 ERH458778:ERH458788 FBD458778:FBD458788 FKZ458778:FKZ458788 FUV458778:FUV458788 GER458778:GER458788 GON458778:GON458788 GYJ458778:GYJ458788 HIF458778:HIF458788 HSB458778:HSB458788 IBX458778:IBX458788 ILT458778:ILT458788 IVP458778:IVP458788 JFL458778:JFL458788 JPH458778:JPH458788 JZD458778:JZD458788 KIZ458778:KIZ458788 KSV458778:KSV458788 LCR458778:LCR458788 LMN458778:LMN458788 LWJ458778:LWJ458788 MGF458778:MGF458788 MQB458778:MQB458788 MZX458778:MZX458788 NJT458778:NJT458788 NTP458778:NTP458788 ODL458778:ODL458788 ONH458778:ONH458788 OXD458778:OXD458788 PGZ458778:PGZ458788 PQV458778:PQV458788 QAR458778:QAR458788 QKN458778:QKN458788 QUJ458778:QUJ458788 REF458778:REF458788 ROB458778:ROB458788 RXX458778:RXX458788 SHT458778:SHT458788 SRP458778:SRP458788 TBL458778:TBL458788 TLH458778:TLH458788 TVD458778:TVD458788 UEZ458778:UEZ458788 UOV458778:UOV458788 UYR458778:UYR458788 VIN458778:VIN458788 VSJ458778:VSJ458788 WCF458778:WCF458788 WMB458778:WMB458788 WVX458778:WVX458788 P524314:P524324 JL524314:JL524324 TH524314:TH524324 ADD524314:ADD524324 AMZ524314:AMZ524324 AWV524314:AWV524324 BGR524314:BGR524324 BQN524314:BQN524324 CAJ524314:CAJ524324 CKF524314:CKF524324 CUB524314:CUB524324 DDX524314:DDX524324 DNT524314:DNT524324 DXP524314:DXP524324 EHL524314:EHL524324 ERH524314:ERH524324 FBD524314:FBD524324 FKZ524314:FKZ524324 FUV524314:FUV524324 GER524314:GER524324 GON524314:GON524324 GYJ524314:GYJ524324 HIF524314:HIF524324 HSB524314:HSB524324 IBX524314:IBX524324 ILT524314:ILT524324 IVP524314:IVP524324 JFL524314:JFL524324 JPH524314:JPH524324 JZD524314:JZD524324 KIZ524314:KIZ524324 KSV524314:KSV524324 LCR524314:LCR524324 LMN524314:LMN524324 LWJ524314:LWJ524324 MGF524314:MGF524324 MQB524314:MQB524324 MZX524314:MZX524324 NJT524314:NJT524324 NTP524314:NTP524324 ODL524314:ODL524324 ONH524314:ONH524324 OXD524314:OXD524324 PGZ524314:PGZ524324 PQV524314:PQV524324 QAR524314:QAR524324 QKN524314:QKN524324 QUJ524314:QUJ524324 REF524314:REF524324 ROB524314:ROB524324 RXX524314:RXX524324 SHT524314:SHT524324 SRP524314:SRP524324 TBL524314:TBL524324 TLH524314:TLH524324 TVD524314:TVD524324 UEZ524314:UEZ524324 UOV524314:UOV524324 UYR524314:UYR524324 VIN524314:VIN524324 VSJ524314:VSJ524324 WCF524314:WCF524324 WMB524314:WMB524324 WVX524314:WVX524324 P589850:P589860 JL589850:JL589860 TH589850:TH589860 ADD589850:ADD589860 AMZ589850:AMZ589860 AWV589850:AWV589860 BGR589850:BGR589860 BQN589850:BQN589860 CAJ589850:CAJ589860 CKF589850:CKF589860 CUB589850:CUB589860 DDX589850:DDX589860 DNT589850:DNT589860 DXP589850:DXP589860 EHL589850:EHL589860 ERH589850:ERH589860 FBD589850:FBD589860 FKZ589850:FKZ589860 FUV589850:FUV589860 GER589850:GER589860 GON589850:GON589860 GYJ589850:GYJ589860 HIF589850:HIF589860 HSB589850:HSB589860 IBX589850:IBX589860 ILT589850:ILT589860 IVP589850:IVP589860 JFL589850:JFL589860 JPH589850:JPH589860 JZD589850:JZD589860 KIZ589850:KIZ589860 KSV589850:KSV589860 LCR589850:LCR589860 LMN589850:LMN589860 LWJ589850:LWJ589860 MGF589850:MGF589860 MQB589850:MQB589860 MZX589850:MZX589860 NJT589850:NJT589860 NTP589850:NTP589860 ODL589850:ODL589860 ONH589850:ONH589860 OXD589850:OXD589860 PGZ589850:PGZ589860 PQV589850:PQV589860 QAR589850:QAR589860 QKN589850:QKN589860 QUJ589850:QUJ589860 REF589850:REF589860 ROB589850:ROB589860 RXX589850:RXX589860 SHT589850:SHT589860 SRP589850:SRP589860 TBL589850:TBL589860 TLH589850:TLH589860 TVD589850:TVD589860 UEZ589850:UEZ589860 UOV589850:UOV589860 UYR589850:UYR589860 VIN589850:VIN589860 VSJ589850:VSJ589860 WCF589850:WCF589860 WMB589850:WMB589860 WVX589850:WVX589860 P655386:P655396 JL655386:JL655396 TH655386:TH655396 ADD655386:ADD655396 AMZ655386:AMZ655396 AWV655386:AWV655396 BGR655386:BGR655396 BQN655386:BQN655396 CAJ655386:CAJ655396 CKF655386:CKF655396 CUB655386:CUB655396 DDX655386:DDX655396 DNT655386:DNT655396 DXP655386:DXP655396 EHL655386:EHL655396 ERH655386:ERH655396 FBD655386:FBD655396 FKZ655386:FKZ655396 FUV655386:FUV655396 GER655386:GER655396 GON655386:GON655396 GYJ655386:GYJ655396 HIF655386:HIF655396 HSB655386:HSB655396 IBX655386:IBX655396 ILT655386:ILT655396 IVP655386:IVP655396 JFL655386:JFL655396 JPH655386:JPH655396 JZD655386:JZD655396 KIZ655386:KIZ655396 KSV655386:KSV655396 LCR655386:LCR655396 LMN655386:LMN655396 LWJ655386:LWJ655396 MGF655386:MGF655396 MQB655386:MQB655396 MZX655386:MZX655396 NJT655386:NJT655396 NTP655386:NTP655396 ODL655386:ODL655396 ONH655386:ONH655396 OXD655386:OXD655396 PGZ655386:PGZ655396 PQV655386:PQV655396 QAR655386:QAR655396 QKN655386:QKN655396 QUJ655386:QUJ655396 REF655386:REF655396 ROB655386:ROB655396 RXX655386:RXX655396 SHT655386:SHT655396 SRP655386:SRP655396 TBL655386:TBL655396 TLH655386:TLH655396 TVD655386:TVD655396 UEZ655386:UEZ655396 UOV655386:UOV655396 UYR655386:UYR655396 VIN655386:VIN655396 VSJ655386:VSJ655396 WCF655386:WCF655396 WMB655386:WMB655396 WVX655386:WVX655396 P720922:P720932 JL720922:JL720932 TH720922:TH720932 ADD720922:ADD720932 AMZ720922:AMZ720932 AWV720922:AWV720932 BGR720922:BGR720932 BQN720922:BQN720932 CAJ720922:CAJ720932 CKF720922:CKF720932 CUB720922:CUB720932 DDX720922:DDX720932 DNT720922:DNT720932 DXP720922:DXP720932 EHL720922:EHL720932 ERH720922:ERH720932 FBD720922:FBD720932 FKZ720922:FKZ720932 FUV720922:FUV720932 GER720922:GER720932 GON720922:GON720932 GYJ720922:GYJ720932 HIF720922:HIF720932 HSB720922:HSB720932 IBX720922:IBX720932 ILT720922:ILT720932 IVP720922:IVP720932 JFL720922:JFL720932 JPH720922:JPH720932 JZD720922:JZD720932 KIZ720922:KIZ720932 KSV720922:KSV720932 LCR720922:LCR720932 LMN720922:LMN720932 LWJ720922:LWJ720932 MGF720922:MGF720932 MQB720922:MQB720932 MZX720922:MZX720932 NJT720922:NJT720932 NTP720922:NTP720932 ODL720922:ODL720932 ONH720922:ONH720932 OXD720922:OXD720932 PGZ720922:PGZ720932 PQV720922:PQV720932 QAR720922:QAR720932 QKN720922:QKN720932 QUJ720922:QUJ720932 REF720922:REF720932 ROB720922:ROB720932 RXX720922:RXX720932 SHT720922:SHT720932 SRP720922:SRP720932 TBL720922:TBL720932 TLH720922:TLH720932 TVD720922:TVD720932 UEZ720922:UEZ720932 UOV720922:UOV720932 UYR720922:UYR720932 VIN720922:VIN720932 VSJ720922:VSJ720932 WCF720922:WCF720932 WMB720922:WMB720932 WVX720922:WVX720932 P786458:P786468 JL786458:JL786468 TH786458:TH786468 ADD786458:ADD786468 AMZ786458:AMZ786468 AWV786458:AWV786468 BGR786458:BGR786468 BQN786458:BQN786468 CAJ786458:CAJ786468 CKF786458:CKF786468 CUB786458:CUB786468 DDX786458:DDX786468 DNT786458:DNT786468 DXP786458:DXP786468 EHL786458:EHL786468 ERH786458:ERH786468 FBD786458:FBD786468 FKZ786458:FKZ786468 FUV786458:FUV786468 GER786458:GER786468 GON786458:GON786468 GYJ786458:GYJ786468 HIF786458:HIF786468 HSB786458:HSB786468 IBX786458:IBX786468 ILT786458:ILT786468 IVP786458:IVP786468 JFL786458:JFL786468 JPH786458:JPH786468 JZD786458:JZD786468 KIZ786458:KIZ786468 KSV786458:KSV786468 LCR786458:LCR786468 LMN786458:LMN786468 LWJ786458:LWJ786468 MGF786458:MGF786468 MQB786458:MQB786468 MZX786458:MZX786468 NJT786458:NJT786468 NTP786458:NTP786468 ODL786458:ODL786468 ONH786458:ONH786468 OXD786458:OXD786468 PGZ786458:PGZ786468 PQV786458:PQV786468 QAR786458:QAR786468 QKN786458:QKN786468 QUJ786458:QUJ786468 REF786458:REF786468 ROB786458:ROB786468 RXX786458:RXX786468 SHT786458:SHT786468 SRP786458:SRP786468 TBL786458:TBL786468 TLH786458:TLH786468 TVD786458:TVD786468 UEZ786458:UEZ786468 UOV786458:UOV786468 UYR786458:UYR786468 VIN786458:VIN786468 VSJ786458:VSJ786468 WCF786458:WCF786468 WMB786458:WMB786468 WVX786458:WVX786468 P851994:P852004 JL851994:JL852004 TH851994:TH852004 ADD851994:ADD852004 AMZ851994:AMZ852004 AWV851994:AWV852004 BGR851994:BGR852004 BQN851994:BQN852004 CAJ851994:CAJ852004 CKF851994:CKF852004 CUB851994:CUB852004 DDX851994:DDX852004 DNT851994:DNT852004 DXP851994:DXP852004 EHL851994:EHL852004 ERH851994:ERH852004 FBD851994:FBD852004 FKZ851994:FKZ852004 FUV851994:FUV852004 GER851994:GER852004 GON851994:GON852004 GYJ851994:GYJ852004 HIF851994:HIF852004 HSB851994:HSB852004 IBX851994:IBX852004 ILT851994:ILT852004 IVP851994:IVP852004 JFL851994:JFL852004 JPH851994:JPH852004 JZD851994:JZD852004 KIZ851994:KIZ852004 KSV851994:KSV852004 LCR851994:LCR852004 LMN851994:LMN852004 LWJ851994:LWJ852004 MGF851994:MGF852004 MQB851994:MQB852004 MZX851994:MZX852004 NJT851994:NJT852004 NTP851994:NTP852004 ODL851994:ODL852004 ONH851994:ONH852004 OXD851994:OXD852004 PGZ851994:PGZ852004 PQV851994:PQV852004 QAR851994:QAR852004 QKN851994:QKN852004 QUJ851994:QUJ852004 REF851994:REF852004 ROB851994:ROB852004 RXX851994:RXX852004 SHT851994:SHT852004 SRP851994:SRP852004 TBL851994:TBL852004 TLH851994:TLH852004 TVD851994:TVD852004 UEZ851994:UEZ852004 UOV851994:UOV852004 UYR851994:UYR852004 VIN851994:VIN852004 VSJ851994:VSJ852004 WCF851994:WCF852004 WMB851994:WMB852004 WVX851994:WVX852004 P917530:P917540 JL917530:JL917540 TH917530:TH917540 ADD917530:ADD917540 AMZ917530:AMZ917540 AWV917530:AWV917540 BGR917530:BGR917540 BQN917530:BQN917540 CAJ917530:CAJ917540 CKF917530:CKF917540 CUB917530:CUB917540 DDX917530:DDX917540 DNT917530:DNT917540 DXP917530:DXP917540 EHL917530:EHL917540 ERH917530:ERH917540 FBD917530:FBD917540 FKZ917530:FKZ917540 FUV917530:FUV917540 GER917530:GER917540 GON917530:GON917540 GYJ917530:GYJ917540 HIF917530:HIF917540 HSB917530:HSB917540 IBX917530:IBX917540 ILT917530:ILT917540 IVP917530:IVP917540 JFL917530:JFL917540 JPH917530:JPH917540 JZD917530:JZD917540 KIZ917530:KIZ917540 KSV917530:KSV917540 LCR917530:LCR917540 LMN917530:LMN917540 LWJ917530:LWJ917540 MGF917530:MGF917540 MQB917530:MQB917540 MZX917530:MZX917540 NJT917530:NJT917540 NTP917530:NTP917540 ODL917530:ODL917540 ONH917530:ONH917540 OXD917530:OXD917540 PGZ917530:PGZ917540 PQV917530:PQV917540 QAR917530:QAR917540 QKN917530:QKN917540 QUJ917530:QUJ917540 REF917530:REF917540 ROB917530:ROB917540 RXX917530:RXX917540 SHT917530:SHT917540 SRP917530:SRP917540 TBL917530:TBL917540 TLH917530:TLH917540 TVD917530:TVD917540 UEZ917530:UEZ917540 UOV917530:UOV917540 UYR917530:UYR917540 VIN917530:VIN917540 VSJ917530:VSJ917540 WCF917530:WCF917540 WMB917530:WMB917540 WVX917530:WVX917540 P983066:P983076 JL983066:JL983076 TH983066:TH983076 ADD983066:ADD983076 AMZ983066:AMZ983076 AWV983066:AWV983076 BGR983066:BGR983076 BQN983066:BQN983076 CAJ983066:CAJ983076 CKF983066:CKF983076 CUB983066:CUB983076 DDX983066:DDX983076 DNT983066:DNT983076 DXP983066:DXP983076 EHL983066:EHL983076 ERH983066:ERH983076 FBD983066:FBD983076 FKZ983066:FKZ983076 FUV983066:FUV983076 GER983066:GER983076 GON983066:GON983076 GYJ983066:GYJ983076 HIF983066:HIF983076 HSB983066:HSB983076 IBX983066:IBX983076 ILT983066:ILT983076 IVP983066:IVP983076 JFL983066:JFL983076 JPH983066:JPH983076 JZD983066:JZD983076 KIZ983066:KIZ983076 KSV983066:KSV983076 LCR983066:LCR983076 LMN983066:LMN983076 LWJ983066:LWJ983076 MGF983066:MGF983076 MQB983066:MQB983076 MZX983066:MZX983076 NJT983066:NJT983076 NTP983066:NTP983076 ODL983066:ODL983076 ONH983066:ONH983076 OXD983066:OXD983076 PGZ983066:PGZ983076 PQV983066:PQV983076 QAR983066:QAR983076 QKN983066:QKN983076 QUJ983066:QUJ983076 REF983066:REF983076 ROB983066:ROB983076 RXX983066:RXX983076 SHT983066:SHT983076 SRP983066:SRP983076 TBL983066:TBL983076 TLH983066:TLH983076 TVD983066:TVD983076 UEZ983066:UEZ983076 UOV983066:UOV983076 UYR983066:UYR983076 VIN983066:VIN983076 VSJ983066:VSJ983076 WCF983066:WCF983076 WMB983066:WMB983076 WVX983066:WVX983076 WCP983066:WCP983076 JV26:JV36 TR26:TR36 ADN26:ADN36 ANJ26:ANJ36 AXF26:AXF36 BHB26:BHB36 BQX26:BQX36 CAT26:CAT36 CKP26:CKP36 CUL26:CUL36 DEH26:DEH36 DOD26:DOD36 DXZ26:DXZ36 EHV26:EHV36 ERR26:ERR36 FBN26:FBN36 FLJ26:FLJ36 FVF26:FVF36 GFB26:GFB36 GOX26:GOX36 GYT26:GYT36 HIP26:HIP36 HSL26:HSL36 ICH26:ICH36 IMD26:IMD36 IVZ26:IVZ36 JFV26:JFV36 JPR26:JPR36 JZN26:JZN36 KJJ26:KJJ36 KTF26:KTF36 LDB26:LDB36 LMX26:LMX36 LWT26:LWT36 MGP26:MGP36 MQL26:MQL36 NAH26:NAH36 NKD26:NKD36 NTZ26:NTZ36 ODV26:ODV36 ONR26:ONR36 OXN26:OXN36 PHJ26:PHJ36 PRF26:PRF36 QBB26:QBB36 QKX26:QKX36 QUT26:QUT36 REP26:REP36 ROL26:ROL36 RYH26:RYH36 SID26:SID36 SRZ26:SRZ36 TBV26:TBV36 TLR26:TLR36 TVN26:TVN36 UFJ26:UFJ36 UPF26:UPF36 UZB26:UZB36 VIX26:VIX36 VST26:VST36 WCP26:WCP36 WML26:WML36 WWH26:WWH36 Z65562:Z65572 JV65562:JV65572 TR65562:TR65572 ADN65562:ADN65572 ANJ65562:ANJ65572 AXF65562:AXF65572 BHB65562:BHB65572 BQX65562:BQX65572 CAT65562:CAT65572 CKP65562:CKP65572 CUL65562:CUL65572 DEH65562:DEH65572 DOD65562:DOD65572 DXZ65562:DXZ65572 EHV65562:EHV65572 ERR65562:ERR65572 FBN65562:FBN65572 FLJ65562:FLJ65572 FVF65562:FVF65572 GFB65562:GFB65572 GOX65562:GOX65572 GYT65562:GYT65572 HIP65562:HIP65572 HSL65562:HSL65572 ICH65562:ICH65572 IMD65562:IMD65572 IVZ65562:IVZ65572 JFV65562:JFV65572 JPR65562:JPR65572 JZN65562:JZN65572 KJJ65562:KJJ65572 KTF65562:KTF65572 LDB65562:LDB65572 LMX65562:LMX65572 LWT65562:LWT65572 MGP65562:MGP65572 MQL65562:MQL65572 NAH65562:NAH65572 NKD65562:NKD65572 NTZ65562:NTZ65572 ODV65562:ODV65572 ONR65562:ONR65572 OXN65562:OXN65572 PHJ65562:PHJ65572 PRF65562:PRF65572 QBB65562:QBB65572 QKX65562:QKX65572 QUT65562:QUT65572 REP65562:REP65572 ROL65562:ROL65572 RYH65562:RYH65572 SID65562:SID65572 SRZ65562:SRZ65572 TBV65562:TBV65572 TLR65562:TLR65572 TVN65562:TVN65572 UFJ65562:UFJ65572 UPF65562:UPF65572 UZB65562:UZB65572 VIX65562:VIX65572 VST65562:VST65572 WCP65562:WCP65572 WML65562:WML65572 WWH65562:WWH65572 Z131098:Z131108 JV131098:JV131108 TR131098:TR131108 ADN131098:ADN131108 ANJ131098:ANJ131108 AXF131098:AXF131108 BHB131098:BHB131108 BQX131098:BQX131108 CAT131098:CAT131108 CKP131098:CKP131108 CUL131098:CUL131108 DEH131098:DEH131108 DOD131098:DOD131108 DXZ131098:DXZ131108 EHV131098:EHV131108 ERR131098:ERR131108 FBN131098:FBN131108 FLJ131098:FLJ131108 FVF131098:FVF131108 GFB131098:GFB131108 GOX131098:GOX131108 GYT131098:GYT131108 HIP131098:HIP131108 HSL131098:HSL131108 ICH131098:ICH131108 IMD131098:IMD131108 IVZ131098:IVZ131108 JFV131098:JFV131108 JPR131098:JPR131108 JZN131098:JZN131108 KJJ131098:KJJ131108 KTF131098:KTF131108 LDB131098:LDB131108 LMX131098:LMX131108 LWT131098:LWT131108 MGP131098:MGP131108 MQL131098:MQL131108 NAH131098:NAH131108 NKD131098:NKD131108 NTZ131098:NTZ131108 ODV131098:ODV131108 ONR131098:ONR131108 OXN131098:OXN131108 PHJ131098:PHJ131108 PRF131098:PRF131108 QBB131098:QBB131108 QKX131098:QKX131108 QUT131098:QUT131108 REP131098:REP131108 ROL131098:ROL131108 RYH131098:RYH131108 SID131098:SID131108 SRZ131098:SRZ131108 TBV131098:TBV131108 TLR131098:TLR131108 TVN131098:TVN131108 UFJ131098:UFJ131108 UPF131098:UPF131108 UZB131098:UZB131108 VIX131098:VIX131108 VST131098:VST131108 WCP131098:WCP131108 WML131098:WML131108 WWH131098:WWH131108 Z196634:Z196644 JV196634:JV196644 TR196634:TR196644 ADN196634:ADN196644 ANJ196634:ANJ196644 AXF196634:AXF196644 BHB196634:BHB196644 BQX196634:BQX196644 CAT196634:CAT196644 CKP196634:CKP196644 CUL196634:CUL196644 DEH196634:DEH196644 DOD196634:DOD196644 DXZ196634:DXZ196644 EHV196634:EHV196644 ERR196634:ERR196644 FBN196634:FBN196644 FLJ196634:FLJ196644 FVF196634:FVF196644 GFB196634:GFB196644 GOX196634:GOX196644 GYT196634:GYT196644 HIP196634:HIP196644 HSL196634:HSL196644 ICH196634:ICH196644 IMD196634:IMD196644 IVZ196634:IVZ196644 JFV196634:JFV196644 JPR196634:JPR196644 JZN196634:JZN196644 KJJ196634:KJJ196644 KTF196634:KTF196644 LDB196634:LDB196644 LMX196634:LMX196644 LWT196634:LWT196644 MGP196634:MGP196644 MQL196634:MQL196644 NAH196634:NAH196644 NKD196634:NKD196644 NTZ196634:NTZ196644 ODV196634:ODV196644 ONR196634:ONR196644 OXN196634:OXN196644 PHJ196634:PHJ196644 PRF196634:PRF196644 QBB196634:QBB196644 QKX196634:QKX196644 QUT196634:QUT196644 REP196634:REP196644 ROL196634:ROL196644 RYH196634:RYH196644 SID196634:SID196644 SRZ196634:SRZ196644 TBV196634:TBV196644 TLR196634:TLR196644 TVN196634:TVN196644 UFJ196634:UFJ196644 UPF196634:UPF196644 UZB196634:UZB196644 VIX196634:VIX196644 VST196634:VST196644 WCP196634:WCP196644 WML196634:WML196644 WWH196634:WWH196644 Z262170:Z262180 JV262170:JV262180 TR262170:TR262180 ADN262170:ADN262180 ANJ262170:ANJ262180 AXF262170:AXF262180 BHB262170:BHB262180 BQX262170:BQX262180 CAT262170:CAT262180 CKP262170:CKP262180 CUL262170:CUL262180 DEH262170:DEH262180 DOD262170:DOD262180 DXZ262170:DXZ262180 EHV262170:EHV262180 ERR262170:ERR262180 FBN262170:FBN262180 FLJ262170:FLJ262180 FVF262170:FVF262180 GFB262170:GFB262180 GOX262170:GOX262180 GYT262170:GYT262180 HIP262170:HIP262180 HSL262170:HSL262180 ICH262170:ICH262180 IMD262170:IMD262180 IVZ262170:IVZ262180 JFV262170:JFV262180 JPR262170:JPR262180 JZN262170:JZN262180 KJJ262170:KJJ262180 KTF262170:KTF262180 LDB262170:LDB262180 LMX262170:LMX262180 LWT262170:LWT262180 MGP262170:MGP262180 MQL262170:MQL262180 NAH262170:NAH262180 NKD262170:NKD262180 NTZ262170:NTZ262180 ODV262170:ODV262180 ONR262170:ONR262180 OXN262170:OXN262180 PHJ262170:PHJ262180 PRF262170:PRF262180 QBB262170:QBB262180 QKX262170:QKX262180 QUT262170:QUT262180 REP262170:REP262180 ROL262170:ROL262180 RYH262170:RYH262180 SID262170:SID262180 SRZ262170:SRZ262180 TBV262170:TBV262180 TLR262170:TLR262180 TVN262170:TVN262180 UFJ262170:UFJ262180 UPF262170:UPF262180 UZB262170:UZB262180 VIX262170:VIX262180 VST262170:VST262180 WCP262170:WCP262180 WML262170:WML262180 WWH262170:WWH262180 Z327706:Z327716 JV327706:JV327716 TR327706:TR327716 ADN327706:ADN327716 ANJ327706:ANJ327716 AXF327706:AXF327716 BHB327706:BHB327716 BQX327706:BQX327716 CAT327706:CAT327716 CKP327706:CKP327716 CUL327706:CUL327716 DEH327706:DEH327716 DOD327706:DOD327716 DXZ327706:DXZ327716 EHV327706:EHV327716 ERR327706:ERR327716 FBN327706:FBN327716 FLJ327706:FLJ327716 FVF327706:FVF327716 GFB327706:GFB327716 GOX327706:GOX327716 GYT327706:GYT327716 HIP327706:HIP327716 HSL327706:HSL327716 ICH327706:ICH327716 IMD327706:IMD327716 IVZ327706:IVZ327716 JFV327706:JFV327716 JPR327706:JPR327716 JZN327706:JZN327716 KJJ327706:KJJ327716 KTF327706:KTF327716 LDB327706:LDB327716 LMX327706:LMX327716 LWT327706:LWT327716 MGP327706:MGP327716 MQL327706:MQL327716 NAH327706:NAH327716 NKD327706:NKD327716 NTZ327706:NTZ327716 ODV327706:ODV327716 ONR327706:ONR327716 OXN327706:OXN327716 PHJ327706:PHJ327716 PRF327706:PRF327716 QBB327706:QBB327716 QKX327706:QKX327716 QUT327706:QUT327716 REP327706:REP327716 ROL327706:ROL327716 RYH327706:RYH327716 SID327706:SID327716 SRZ327706:SRZ327716 TBV327706:TBV327716 TLR327706:TLR327716 TVN327706:TVN327716 UFJ327706:UFJ327716 UPF327706:UPF327716 UZB327706:UZB327716 VIX327706:VIX327716 VST327706:VST327716 WCP327706:WCP327716 WML327706:WML327716 WWH327706:WWH327716 Z393242:Z393252 JV393242:JV393252 TR393242:TR393252 ADN393242:ADN393252 ANJ393242:ANJ393252 AXF393242:AXF393252 BHB393242:BHB393252 BQX393242:BQX393252 CAT393242:CAT393252 CKP393242:CKP393252 CUL393242:CUL393252 DEH393242:DEH393252 DOD393242:DOD393252 DXZ393242:DXZ393252 EHV393242:EHV393252 ERR393242:ERR393252 FBN393242:FBN393252 FLJ393242:FLJ393252 FVF393242:FVF393252 GFB393242:GFB393252 GOX393242:GOX393252 GYT393242:GYT393252 HIP393242:HIP393252 HSL393242:HSL393252 ICH393242:ICH393252 IMD393242:IMD393252 IVZ393242:IVZ393252 JFV393242:JFV393252 JPR393242:JPR393252 JZN393242:JZN393252 KJJ393242:KJJ393252 KTF393242:KTF393252 LDB393242:LDB393252 LMX393242:LMX393252 LWT393242:LWT393252 MGP393242:MGP393252 MQL393242:MQL393252 NAH393242:NAH393252 NKD393242:NKD393252 NTZ393242:NTZ393252 ODV393242:ODV393252 ONR393242:ONR393252 OXN393242:OXN393252 PHJ393242:PHJ393252 PRF393242:PRF393252 QBB393242:QBB393252 QKX393242:QKX393252 QUT393242:QUT393252 REP393242:REP393252 ROL393242:ROL393252 RYH393242:RYH393252 SID393242:SID393252 SRZ393242:SRZ393252 TBV393242:TBV393252 TLR393242:TLR393252 TVN393242:TVN393252 UFJ393242:UFJ393252 UPF393242:UPF393252 UZB393242:UZB393252 VIX393242:VIX393252 VST393242:VST393252 WCP393242:WCP393252 WML393242:WML393252 WWH393242:WWH393252 Z458778:Z458788 JV458778:JV458788 TR458778:TR458788 ADN458778:ADN458788 ANJ458778:ANJ458788 AXF458778:AXF458788 BHB458778:BHB458788 BQX458778:BQX458788 CAT458778:CAT458788 CKP458778:CKP458788 CUL458778:CUL458788 DEH458778:DEH458788 DOD458778:DOD458788 DXZ458778:DXZ458788 EHV458778:EHV458788 ERR458778:ERR458788 FBN458778:FBN458788 FLJ458778:FLJ458788 FVF458778:FVF458788 GFB458778:GFB458788 GOX458778:GOX458788 GYT458778:GYT458788 HIP458778:HIP458788 HSL458778:HSL458788 ICH458778:ICH458788 IMD458778:IMD458788 IVZ458778:IVZ458788 JFV458778:JFV458788 JPR458778:JPR458788 JZN458778:JZN458788 KJJ458778:KJJ458788 KTF458778:KTF458788 LDB458778:LDB458788 LMX458778:LMX458788 LWT458778:LWT458788 MGP458778:MGP458788 MQL458778:MQL458788 NAH458778:NAH458788 NKD458778:NKD458788 NTZ458778:NTZ458788 ODV458778:ODV458788 ONR458778:ONR458788 OXN458778:OXN458788 PHJ458778:PHJ458788 PRF458778:PRF458788 QBB458778:QBB458788 QKX458778:QKX458788 QUT458778:QUT458788 REP458778:REP458788 ROL458778:ROL458788 RYH458778:RYH458788 SID458778:SID458788 SRZ458778:SRZ458788 TBV458778:TBV458788 TLR458778:TLR458788 TVN458778:TVN458788 UFJ458778:UFJ458788 UPF458778:UPF458788 UZB458778:UZB458788 VIX458778:VIX458788 VST458778:VST458788 WCP458778:WCP458788 WML458778:WML458788 WWH458778:WWH458788 Z524314:Z524324 JV524314:JV524324 TR524314:TR524324 ADN524314:ADN524324 ANJ524314:ANJ524324 AXF524314:AXF524324 BHB524314:BHB524324 BQX524314:BQX524324 CAT524314:CAT524324 CKP524314:CKP524324 CUL524314:CUL524324 DEH524314:DEH524324 DOD524314:DOD524324 DXZ524314:DXZ524324 EHV524314:EHV524324 ERR524314:ERR524324 FBN524314:FBN524324 FLJ524314:FLJ524324 FVF524314:FVF524324 GFB524314:GFB524324 GOX524314:GOX524324 GYT524314:GYT524324 HIP524314:HIP524324 HSL524314:HSL524324 ICH524314:ICH524324 IMD524314:IMD524324 IVZ524314:IVZ524324 JFV524314:JFV524324 JPR524314:JPR524324 JZN524314:JZN524324 KJJ524314:KJJ524324 KTF524314:KTF524324 LDB524314:LDB524324 LMX524314:LMX524324 LWT524314:LWT524324 MGP524314:MGP524324 MQL524314:MQL524324 NAH524314:NAH524324 NKD524314:NKD524324 NTZ524314:NTZ524324 ODV524314:ODV524324 ONR524314:ONR524324 OXN524314:OXN524324 PHJ524314:PHJ524324 PRF524314:PRF524324 QBB524314:QBB524324 QKX524314:QKX524324 QUT524314:QUT524324 REP524314:REP524324 ROL524314:ROL524324 RYH524314:RYH524324 SID524314:SID524324 SRZ524314:SRZ524324 TBV524314:TBV524324 TLR524314:TLR524324 TVN524314:TVN524324 UFJ524314:UFJ524324 UPF524314:UPF524324 UZB524314:UZB524324 VIX524314:VIX524324 VST524314:VST524324 WCP524314:WCP524324 WML524314:WML524324 WWH524314:WWH524324 Z589850:Z589860 JV589850:JV589860 TR589850:TR589860 ADN589850:ADN589860 ANJ589850:ANJ589860 AXF589850:AXF589860 BHB589850:BHB589860 BQX589850:BQX589860 CAT589850:CAT589860 CKP589850:CKP589860 CUL589850:CUL589860 DEH589850:DEH589860 DOD589850:DOD589860 DXZ589850:DXZ589860 EHV589850:EHV589860 ERR589850:ERR589860 FBN589850:FBN589860 FLJ589850:FLJ589860 FVF589850:FVF589860 GFB589850:GFB589860 GOX589850:GOX589860 GYT589850:GYT589860 HIP589850:HIP589860 HSL589850:HSL589860 ICH589850:ICH589860 IMD589850:IMD589860 IVZ589850:IVZ589860 JFV589850:JFV589860 JPR589850:JPR589860 JZN589850:JZN589860 KJJ589850:KJJ589860 KTF589850:KTF589860 LDB589850:LDB589860 LMX589850:LMX589860 LWT589850:LWT589860 MGP589850:MGP589860 MQL589850:MQL589860 NAH589850:NAH589860 NKD589850:NKD589860 NTZ589850:NTZ589860 ODV589850:ODV589860 ONR589850:ONR589860 OXN589850:OXN589860 PHJ589850:PHJ589860 PRF589850:PRF589860 QBB589850:QBB589860 QKX589850:QKX589860 QUT589850:QUT589860 REP589850:REP589860 ROL589850:ROL589860 RYH589850:RYH589860 SID589850:SID589860 SRZ589850:SRZ589860 TBV589850:TBV589860 TLR589850:TLR589860 TVN589850:TVN589860 UFJ589850:UFJ589860 UPF589850:UPF589860 UZB589850:UZB589860 VIX589850:VIX589860 VST589850:VST589860 WCP589850:WCP589860 WML589850:WML589860 WWH589850:WWH589860 Z655386:Z655396 JV655386:JV655396 TR655386:TR655396 ADN655386:ADN655396 ANJ655386:ANJ655396 AXF655386:AXF655396 BHB655386:BHB655396 BQX655386:BQX655396 CAT655386:CAT655396 CKP655386:CKP655396 CUL655386:CUL655396 DEH655386:DEH655396 DOD655386:DOD655396 DXZ655386:DXZ655396 EHV655386:EHV655396 ERR655386:ERR655396 FBN655386:FBN655396 FLJ655386:FLJ655396 FVF655386:FVF655396 GFB655386:GFB655396 GOX655386:GOX655396 GYT655386:GYT655396 HIP655386:HIP655396 HSL655386:HSL655396 ICH655386:ICH655396 IMD655386:IMD655396 IVZ655386:IVZ655396 JFV655386:JFV655396 JPR655386:JPR655396 JZN655386:JZN655396 KJJ655386:KJJ655396 KTF655386:KTF655396 LDB655386:LDB655396 LMX655386:LMX655396 LWT655386:LWT655396 MGP655386:MGP655396 MQL655386:MQL655396 NAH655386:NAH655396 NKD655386:NKD655396 NTZ655386:NTZ655396 ODV655386:ODV655396 ONR655386:ONR655396 OXN655386:OXN655396 PHJ655386:PHJ655396 PRF655386:PRF655396 QBB655386:QBB655396 QKX655386:QKX655396 QUT655386:QUT655396 REP655386:REP655396 ROL655386:ROL655396 RYH655386:RYH655396 SID655386:SID655396 SRZ655386:SRZ655396 TBV655386:TBV655396 TLR655386:TLR655396 TVN655386:TVN655396 UFJ655386:UFJ655396 UPF655386:UPF655396 UZB655386:UZB655396 VIX655386:VIX655396 VST655386:VST655396 WCP655386:WCP655396 WML655386:WML655396 WWH655386:WWH655396 Z720922:Z720932 JV720922:JV720932 TR720922:TR720932 ADN720922:ADN720932 ANJ720922:ANJ720932 AXF720922:AXF720932 BHB720922:BHB720932 BQX720922:BQX720932 CAT720922:CAT720932 CKP720922:CKP720932 CUL720922:CUL720932 DEH720922:DEH720932 DOD720922:DOD720932 DXZ720922:DXZ720932 EHV720922:EHV720932 ERR720922:ERR720932 FBN720922:FBN720932 FLJ720922:FLJ720932 FVF720922:FVF720932 GFB720922:GFB720932 GOX720922:GOX720932 GYT720922:GYT720932 HIP720922:HIP720932 HSL720922:HSL720932 ICH720922:ICH720932 IMD720922:IMD720932 IVZ720922:IVZ720932 JFV720922:JFV720932 JPR720922:JPR720932 JZN720922:JZN720932 KJJ720922:KJJ720932 KTF720922:KTF720932 LDB720922:LDB720932 LMX720922:LMX720932 LWT720922:LWT720932 MGP720922:MGP720932 MQL720922:MQL720932 NAH720922:NAH720932 NKD720922:NKD720932 NTZ720922:NTZ720932 ODV720922:ODV720932 ONR720922:ONR720932 OXN720922:OXN720932 PHJ720922:PHJ720932 PRF720922:PRF720932 QBB720922:QBB720932 QKX720922:QKX720932 QUT720922:QUT720932 REP720922:REP720932 ROL720922:ROL720932 RYH720922:RYH720932 SID720922:SID720932 SRZ720922:SRZ720932 TBV720922:TBV720932 TLR720922:TLR720932 TVN720922:TVN720932 UFJ720922:UFJ720932 UPF720922:UPF720932 UZB720922:UZB720932 VIX720922:VIX720932 VST720922:VST720932 WCP720922:WCP720932 WML720922:WML720932 WWH720922:WWH720932 Z786458:Z786468 JV786458:JV786468 TR786458:TR786468 ADN786458:ADN786468 ANJ786458:ANJ786468 AXF786458:AXF786468 BHB786458:BHB786468 BQX786458:BQX786468 CAT786458:CAT786468 CKP786458:CKP786468 CUL786458:CUL786468 DEH786458:DEH786468 DOD786458:DOD786468 DXZ786458:DXZ786468 EHV786458:EHV786468 ERR786458:ERR786468 FBN786458:FBN786468 FLJ786458:FLJ786468 FVF786458:FVF786468 GFB786458:GFB786468 GOX786458:GOX786468 GYT786458:GYT786468 HIP786458:HIP786468 HSL786458:HSL786468 ICH786458:ICH786468 IMD786458:IMD786468 IVZ786458:IVZ786468 JFV786458:JFV786468 JPR786458:JPR786468 JZN786458:JZN786468 KJJ786458:KJJ786468 KTF786458:KTF786468 LDB786458:LDB786468 LMX786458:LMX786468 LWT786458:LWT786468 MGP786458:MGP786468 MQL786458:MQL786468 NAH786458:NAH786468 NKD786458:NKD786468 NTZ786458:NTZ786468 ODV786458:ODV786468 ONR786458:ONR786468 OXN786458:OXN786468 PHJ786458:PHJ786468 PRF786458:PRF786468 QBB786458:QBB786468 QKX786458:QKX786468 QUT786458:QUT786468 REP786458:REP786468 ROL786458:ROL786468 RYH786458:RYH786468 SID786458:SID786468 SRZ786458:SRZ786468 TBV786458:TBV786468 TLR786458:TLR786468 TVN786458:TVN786468 UFJ786458:UFJ786468 UPF786458:UPF786468 UZB786458:UZB786468 VIX786458:VIX786468 VST786458:VST786468 WCP786458:WCP786468 WML786458:WML786468 WWH786458:WWH786468 Z851994:Z852004 JV851994:JV852004 TR851994:TR852004 ADN851994:ADN852004 ANJ851994:ANJ852004 AXF851994:AXF852004 BHB851994:BHB852004 BQX851994:BQX852004 CAT851994:CAT852004 CKP851994:CKP852004 CUL851994:CUL852004 DEH851994:DEH852004 DOD851994:DOD852004 DXZ851994:DXZ852004 EHV851994:EHV852004 ERR851994:ERR852004 FBN851994:FBN852004 FLJ851994:FLJ852004 FVF851994:FVF852004 GFB851994:GFB852004 GOX851994:GOX852004 GYT851994:GYT852004 HIP851994:HIP852004 HSL851994:HSL852004 ICH851994:ICH852004 IMD851994:IMD852004 IVZ851994:IVZ852004 JFV851994:JFV852004 JPR851994:JPR852004 JZN851994:JZN852004 KJJ851994:KJJ852004 KTF851994:KTF852004 LDB851994:LDB852004 LMX851994:LMX852004 LWT851994:LWT852004 MGP851994:MGP852004 MQL851994:MQL852004 NAH851994:NAH852004 NKD851994:NKD852004 NTZ851994:NTZ852004 ODV851994:ODV852004 ONR851994:ONR852004 OXN851994:OXN852004 PHJ851994:PHJ852004 PRF851994:PRF852004 QBB851994:QBB852004 QKX851994:QKX852004 QUT851994:QUT852004 REP851994:REP852004 ROL851994:ROL852004 RYH851994:RYH852004 SID851994:SID852004 SRZ851994:SRZ852004 TBV851994:TBV852004 TLR851994:TLR852004 TVN851994:TVN852004 UFJ851994:UFJ852004 UPF851994:UPF852004 UZB851994:UZB852004 VIX851994:VIX852004 VST851994:VST852004 WCP851994:WCP852004 WML851994:WML852004 WWH851994:WWH852004 Z917530:Z917540 JV917530:JV917540 TR917530:TR917540 ADN917530:ADN917540 ANJ917530:ANJ917540 AXF917530:AXF917540 BHB917530:BHB917540 BQX917530:BQX917540 CAT917530:CAT917540 CKP917530:CKP917540 CUL917530:CUL917540 DEH917530:DEH917540 DOD917530:DOD917540 DXZ917530:DXZ917540 EHV917530:EHV917540 ERR917530:ERR917540 FBN917530:FBN917540 FLJ917530:FLJ917540 FVF917530:FVF917540 GFB917530:GFB917540 GOX917530:GOX917540 GYT917530:GYT917540 HIP917530:HIP917540 HSL917530:HSL917540 ICH917530:ICH917540 IMD917530:IMD917540 IVZ917530:IVZ917540 JFV917530:JFV917540 JPR917530:JPR917540 JZN917530:JZN917540 KJJ917530:KJJ917540 KTF917530:KTF917540 LDB917530:LDB917540 LMX917530:LMX917540 LWT917530:LWT917540 MGP917530:MGP917540 MQL917530:MQL917540 NAH917530:NAH917540 NKD917530:NKD917540 NTZ917530:NTZ917540 ODV917530:ODV917540 ONR917530:ONR917540 OXN917530:OXN917540 PHJ917530:PHJ917540 PRF917530:PRF917540 QBB917530:QBB917540 QKX917530:QKX917540 QUT917530:QUT917540 REP917530:REP917540 ROL917530:ROL917540 RYH917530:RYH917540 SID917530:SID917540 SRZ917530:SRZ917540 TBV917530:TBV917540 TLR917530:TLR917540 TVN917530:TVN917540 UFJ917530:UFJ917540 UPF917530:UPF917540 UZB917530:UZB917540 VIX917530:VIX917540 VST917530:VST917540 WCP917530:WCP917540 WML917530:WML917540 WWH917530:WWH917540 Z983066:Z983076 JV983066:JV983076 TR983066:TR983076 ADN983066:ADN983076 ANJ983066:ANJ983076 AXF983066:AXF983076 BHB983066:BHB983076 BQX983066:BQX983076 CAT983066:CAT983076 CKP983066:CKP983076 CUL983066:CUL983076 DEH983066:DEH983076 DOD983066:DOD983076 DXZ983066:DXZ983076 EHV983066:EHV983076 ERR983066:ERR983076 FBN983066:FBN983076 FLJ983066:FLJ983076 FVF983066:FVF983076 GFB983066:GFB983076 GOX983066:GOX983076 GYT983066:GYT983076 HIP983066:HIP983076 HSL983066:HSL983076 ICH983066:ICH983076 IMD983066:IMD983076 IVZ983066:IVZ983076 JFV983066:JFV983076 JPR983066:JPR983076 JZN983066:JZN983076 KJJ983066:KJJ983076 KTF983066:KTF983076 LDB983066:LDB983076 LMX983066:LMX983076 LWT983066:LWT983076 MGP983066:MGP983076 MQL983066:MQL983076 NAH983066:NAH983076 NKD983066:NKD983076 NTZ983066:NTZ983076 ODV983066:ODV983076 ONR983066:ONR983076 OXN983066:OXN983076 PHJ983066:PHJ983076 PRF983066:PRF983076 QBB983066:QBB983076 QKX983066:QKX983076 QUT983066:QUT983076 REP983066:REP983076 ROL983066:ROL983076 RYH983066:RYH983076 SID983066:SID983076 SRZ983066:SRZ983076 TBV983066:TBV983076 TLR983066:TLR983076 TVN983066:TVN983076 UFJ983066:UFJ983076 UPF983066:UPF983076 UZB983066:UZB983076 VIX983066:VIX983076 VST983066:VST983076" xr:uid="{00000000-0002-0000-0100-000005000000}">
      <formula1>25</formula1>
      <formula2>50</formula2>
    </dataValidation>
    <dataValidation allowBlank="1" showInputMessage="1" showErrorMessage="1" promptTitle="Spojení přes fyzické osoby" prompt="Uveďte všechny podnikatele, kteří jsou spojeni (podíl přes 50%) prostřednictvím fyzické osoby nebo skupiny fyzických osob (nepodnikatelů) jednajících společně a zároveň působících na stejném nebo sousedním trhu." sqref="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xr:uid="{00000000-0002-0000-0100-000006000000}"/>
    <dataValidation type="whole" allowBlank="1" showInputMessage="1" showErrorMessage="1" errorTitle="Partnerský podnikatel" error="Hodnota musí být v intervalu min. 25%  (včetně) a max. 50% (včetně)." promptTitle="Podíl u podnikatele" prompt="V případě partnera s přímou vazbou na žadatele zadejte procentuální výši „vazby“ (od 25% - do 50%). U podnikatelů spojených s partnerem zadejte stejné procento, jako je výše „vazby“ partnera vůči žadateli._x000a_" sqref="G26:G36 P26:P36 Z26:Z36" xr:uid="{00000000-0002-0000-0100-000007000000}">
      <formula1>25</formula1>
      <formula2>50</formula2>
    </dataValidation>
  </dataValidations>
  <pageMargins left="0.7" right="0.7" top="0.78740157499999996" bottom="0.78740157499999996" header="0.3" footer="0.3"/>
  <pageSetup paperSize="9" scale="94" orientation="landscape" r:id="rId1"/>
  <rowBreaks count="1" manualBreakCount="1">
    <brk id="23" max="25" man="1"/>
  </rowBreaks>
  <colBreaks count="1" manualBreakCount="1">
    <brk id="16"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Z30"/>
  <sheetViews>
    <sheetView zoomScale="145" zoomScaleNormal="145" zoomScaleSheetLayoutView="145" workbookViewId="0">
      <selection activeCell="C21" sqref="C21"/>
    </sheetView>
  </sheetViews>
  <sheetFormatPr baseColWidth="10" defaultColWidth="9.1640625" defaultRowHeight="12" x14ac:dyDescent="0.15"/>
  <cols>
    <col min="1" max="1" width="81.6640625" style="15" customWidth="1"/>
    <col min="2" max="16384" width="9.1640625" style="15"/>
  </cols>
  <sheetData>
    <row r="1" spans="1:26" ht="19.5" customHeight="1" x14ac:dyDescent="0.15">
      <c r="A1" s="107" t="s">
        <v>39</v>
      </c>
      <c r="B1" s="28"/>
      <c r="C1" s="28"/>
      <c r="D1" s="28"/>
      <c r="E1" s="28"/>
      <c r="F1" s="28"/>
      <c r="G1" s="28"/>
      <c r="H1" s="28"/>
      <c r="I1" s="28"/>
      <c r="J1" s="29"/>
      <c r="K1" s="29"/>
      <c r="L1" s="29"/>
      <c r="M1" s="29"/>
      <c r="N1" s="29"/>
      <c r="O1" s="29"/>
      <c r="P1" s="29"/>
      <c r="Q1" s="29"/>
      <c r="R1" s="29"/>
      <c r="S1" s="29"/>
      <c r="T1" s="29"/>
      <c r="U1" s="29"/>
      <c r="V1" s="29"/>
      <c r="W1" s="29"/>
      <c r="X1" s="29"/>
      <c r="Y1" s="29"/>
      <c r="Z1" s="29"/>
    </row>
    <row r="2" spans="1:26" ht="64.5" customHeight="1" thickBot="1" x14ac:dyDescent="0.2">
      <c r="A2" s="101" t="s">
        <v>40</v>
      </c>
    </row>
    <row r="3" spans="1:26" ht="11.25" customHeight="1" thickBot="1" x14ac:dyDescent="0.2">
      <c r="A3" s="102"/>
      <c r="B3" s="183"/>
      <c r="C3" s="183"/>
      <c r="D3" s="183"/>
      <c r="E3" s="183"/>
      <c r="F3" s="183"/>
      <c r="G3" s="98"/>
      <c r="H3" s="98"/>
      <c r="I3" s="98"/>
    </row>
    <row r="4" spans="1:26" ht="18" customHeight="1" x14ac:dyDescent="0.15">
      <c r="A4" s="103" t="s">
        <v>41</v>
      </c>
      <c r="B4" s="26"/>
    </row>
    <row r="5" spans="1:26" ht="51" customHeight="1" x14ac:dyDescent="0.15">
      <c r="A5" s="104" t="s">
        <v>42</v>
      </c>
      <c r="B5" s="26"/>
      <c r="C5" s="26"/>
      <c r="D5" s="26"/>
    </row>
    <row r="6" spans="1:26" ht="42" customHeight="1" thickBot="1" x14ac:dyDescent="0.2">
      <c r="A6" s="105" t="s">
        <v>43</v>
      </c>
      <c r="B6" s="26"/>
      <c r="C6" s="26"/>
      <c r="D6" s="26"/>
    </row>
    <row r="7" spans="1:26" ht="11.25" customHeight="1" thickBot="1" x14ac:dyDescent="0.2">
      <c r="A7" s="102"/>
      <c r="B7" s="26"/>
      <c r="C7" s="26"/>
      <c r="D7" s="26"/>
    </row>
    <row r="8" spans="1:26" ht="17.25" customHeight="1" x14ac:dyDescent="0.15">
      <c r="A8" s="103" t="s">
        <v>44</v>
      </c>
      <c r="B8" s="26"/>
      <c r="C8" s="26"/>
      <c r="D8" s="26"/>
    </row>
    <row r="9" spans="1:26" ht="61.5" customHeight="1" x14ac:dyDescent="0.15">
      <c r="A9" s="106" t="s">
        <v>45</v>
      </c>
      <c r="B9" s="98"/>
      <c r="C9" s="98"/>
      <c r="D9" s="98"/>
      <c r="E9" s="98"/>
      <c r="F9" s="98"/>
      <c r="G9" s="98"/>
      <c r="H9" s="98"/>
      <c r="I9" s="98"/>
    </row>
    <row r="10" spans="1:26" ht="27" customHeight="1" x14ac:dyDescent="0.15">
      <c r="A10" s="104" t="s">
        <v>46</v>
      </c>
      <c r="B10" s="183"/>
      <c r="C10" s="185"/>
      <c r="D10" s="185"/>
      <c r="E10" s="185"/>
      <c r="F10" s="185"/>
      <c r="G10" s="185"/>
      <c r="H10" s="185"/>
      <c r="I10" s="185"/>
      <c r="J10" s="185"/>
    </row>
    <row r="11" spans="1:26" ht="16.5" customHeight="1" thickBot="1" x14ac:dyDescent="0.2">
      <c r="A11" s="105" t="s">
        <v>47</v>
      </c>
      <c r="B11" s="98"/>
      <c r="C11" s="98"/>
      <c r="D11" s="98"/>
      <c r="E11" s="98"/>
      <c r="F11" s="98"/>
      <c r="G11" s="98"/>
      <c r="H11" s="98"/>
      <c r="I11" s="98"/>
    </row>
    <row r="12" spans="1:26" ht="11.25" customHeight="1" thickBot="1" x14ac:dyDescent="0.2">
      <c r="A12" s="102"/>
      <c r="B12" s="183"/>
      <c r="C12" s="183"/>
      <c r="D12" s="183"/>
      <c r="E12" s="183"/>
      <c r="F12" s="183"/>
      <c r="G12" s="98"/>
      <c r="H12" s="98"/>
      <c r="I12" s="98"/>
    </row>
    <row r="13" spans="1:26" ht="17.25" customHeight="1" x14ac:dyDescent="0.15">
      <c r="A13" s="103" t="s">
        <v>48</v>
      </c>
      <c r="B13" s="98"/>
      <c r="C13" s="98"/>
      <c r="D13" s="98"/>
      <c r="E13" s="98"/>
      <c r="F13" s="98"/>
      <c r="G13" s="98"/>
      <c r="H13" s="98"/>
      <c r="I13" s="98"/>
    </row>
    <row r="14" spans="1:26" ht="18" customHeight="1" x14ac:dyDescent="0.15">
      <c r="A14" s="106" t="s">
        <v>49</v>
      </c>
      <c r="B14" s="98"/>
      <c r="C14" s="98"/>
      <c r="D14" s="98"/>
      <c r="E14" s="98"/>
      <c r="F14" s="98"/>
      <c r="G14" s="98"/>
      <c r="H14" s="98"/>
      <c r="I14" s="98"/>
    </row>
    <row r="15" spans="1:26" ht="39.75" customHeight="1" thickBot="1" x14ac:dyDescent="0.2">
      <c r="A15" s="105" t="s">
        <v>50</v>
      </c>
      <c r="B15" s="183"/>
      <c r="C15" s="183"/>
      <c r="D15" s="183"/>
      <c r="E15" s="183"/>
      <c r="F15" s="183"/>
      <c r="G15" s="186"/>
      <c r="H15" s="186"/>
      <c r="I15" s="186"/>
      <c r="J15" s="186"/>
      <c r="K15" s="186"/>
      <c r="L15" s="186"/>
    </row>
    <row r="16" spans="1:26" ht="11.25" customHeight="1" thickBot="1" x14ac:dyDescent="0.2">
      <c r="A16" s="102"/>
      <c r="B16" s="100"/>
      <c r="C16" s="100"/>
      <c r="D16" s="100"/>
      <c r="E16" s="100"/>
      <c r="F16" s="100"/>
      <c r="G16" s="61"/>
      <c r="H16" s="61"/>
      <c r="I16" s="61"/>
      <c r="J16" s="61"/>
      <c r="K16" s="61"/>
      <c r="L16" s="61"/>
    </row>
    <row r="17" spans="1:12" ht="17.25" customHeight="1" x14ac:dyDescent="0.15">
      <c r="A17" s="103" t="s">
        <v>51</v>
      </c>
      <c r="B17" s="183"/>
      <c r="C17" s="185"/>
      <c r="D17" s="185"/>
      <c r="E17" s="185"/>
      <c r="F17" s="185"/>
      <c r="G17" s="185"/>
      <c r="H17" s="185"/>
      <c r="I17" s="185"/>
      <c r="J17" s="185"/>
      <c r="K17" s="185"/>
      <c r="L17" s="185"/>
    </row>
    <row r="18" spans="1:12" ht="28.5" customHeight="1" thickBot="1" x14ac:dyDescent="0.2">
      <c r="A18" s="105" t="s">
        <v>52</v>
      </c>
      <c r="B18" s="183"/>
      <c r="C18" s="184"/>
      <c r="D18" s="184"/>
      <c r="E18" s="184"/>
      <c r="F18" s="184"/>
      <c r="G18" s="184"/>
      <c r="H18" s="184"/>
      <c r="I18" s="184"/>
    </row>
    <row r="19" spans="1:12" ht="11.25" customHeight="1" thickBot="1" x14ac:dyDescent="0.2">
      <c r="A19" s="102"/>
      <c r="B19" s="100"/>
      <c r="C19" s="98"/>
      <c r="D19" s="98"/>
      <c r="E19" s="98"/>
      <c r="F19" s="98"/>
      <c r="G19" s="98"/>
      <c r="H19" s="98"/>
      <c r="I19" s="98"/>
    </row>
    <row r="20" spans="1:12" ht="17.25" customHeight="1" x14ac:dyDescent="0.15">
      <c r="A20" s="103" t="s">
        <v>53</v>
      </c>
      <c r="B20" s="98"/>
      <c r="C20" s="98"/>
      <c r="D20" s="98"/>
      <c r="E20" s="98"/>
      <c r="F20" s="98"/>
      <c r="G20" s="98"/>
      <c r="H20" s="98"/>
      <c r="I20" s="98"/>
    </row>
    <row r="21" spans="1:12" ht="40.5" customHeight="1" thickBot="1" x14ac:dyDescent="0.2">
      <c r="A21" s="105" t="s">
        <v>54</v>
      </c>
      <c r="B21" s="100"/>
      <c r="C21" s="100"/>
      <c r="D21" s="100"/>
      <c r="E21" s="100"/>
      <c r="F21" s="100"/>
      <c r="G21" s="98"/>
      <c r="H21" s="98"/>
      <c r="I21" s="98"/>
    </row>
    <row r="22" spans="1:12" x14ac:dyDescent="0.15">
      <c r="A22" s="99"/>
      <c r="B22" s="183"/>
      <c r="C22" s="183"/>
      <c r="D22" s="183"/>
      <c r="E22" s="183"/>
      <c r="F22" s="183"/>
      <c r="G22" s="98"/>
      <c r="H22" s="98"/>
      <c r="I22" s="98"/>
    </row>
    <row r="23" spans="1:12" x14ac:dyDescent="0.15">
      <c r="A23" s="99"/>
      <c r="B23" s="98"/>
      <c r="C23" s="98"/>
      <c r="D23" s="98"/>
      <c r="E23" s="98"/>
      <c r="F23" s="98"/>
      <c r="G23" s="98"/>
      <c r="H23" s="98"/>
      <c r="I23" s="98"/>
    </row>
    <row r="24" spans="1:12" x14ac:dyDescent="0.15">
      <c r="A24" s="99"/>
      <c r="B24" s="98"/>
      <c r="C24" s="98"/>
      <c r="D24" s="98"/>
      <c r="E24" s="98"/>
      <c r="F24" s="98"/>
      <c r="G24" s="98"/>
      <c r="H24" s="98"/>
      <c r="I24" s="98"/>
    </row>
    <row r="25" spans="1:12" x14ac:dyDescent="0.15">
      <c r="A25" s="99"/>
      <c r="B25" s="98"/>
      <c r="C25" s="98"/>
      <c r="D25" s="98"/>
      <c r="E25" s="98"/>
      <c r="F25" s="98"/>
      <c r="G25" s="98"/>
      <c r="H25" s="98"/>
      <c r="I25" s="98"/>
    </row>
    <row r="26" spans="1:12" x14ac:dyDescent="0.15">
      <c r="A26" s="99"/>
      <c r="B26" s="98"/>
      <c r="C26" s="98"/>
      <c r="D26" s="98"/>
      <c r="E26" s="98"/>
      <c r="F26" s="98"/>
      <c r="G26" s="98"/>
      <c r="H26" s="98"/>
      <c r="I26" s="98"/>
    </row>
    <row r="27" spans="1:12" x14ac:dyDescent="0.15">
      <c r="A27" s="99"/>
      <c r="B27" s="98"/>
      <c r="C27" s="98"/>
      <c r="D27" s="98"/>
      <c r="E27" s="98"/>
      <c r="F27" s="98"/>
      <c r="G27" s="98"/>
      <c r="H27" s="98"/>
      <c r="I27" s="98"/>
    </row>
    <row r="28" spans="1:12" x14ac:dyDescent="0.15">
      <c r="A28" s="99"/>
      <c r="B28" s="183"/>
      <c r="C28" s="183"/>
      <c r="D28" s="183"/>
      <c r="E28" s="183"/>
      <c r="F28" s="183"/>
      <c r="G28" s="183"/>
      <c r="H28" s="98"/>
      <c r="I28" s="98"/>
    </row>
    <row r="29" spans="1:12" x14ac:dyDescent="0.15">
      <c r="B29" s="98"/>
      <c r="C29" s="98"/>
      <c r="D29" s="98"/>
      <c r="E29" s="98"/>
      <c r="F29" s="98"/>
      <c r="G29" s="98"/>
      <c r="H29" s="98"/>
      <c r="I29" s="98"/>
    </row>
    <row r="30" spans="1:12" x14ac:dyDescent="0.15">
      <c r="B30" s="98"/>
      <c r="C30" s="98"/>
      <c r="D30" s="98"/>
      <c r="E30" s="98"/>
      <c r="F30" s="98"/>
      <c r="G30" s="98"/>
      <c r="H30" s="98"/>
      <c r="I30" s="98"/>
    </row>
  </sheetData>
  <sheetProtection selectLockedCells="1" selectUnlockedCells="1"/>
  <mergeCells count="8">
    <mergeCell ref="B18:I18"/>
    <mergeCell ref="B22:F22"/>
    <mergeCell ref="B28:G28"/>
    <mergeCell ref="B3:F3"/>
    <mergeCell ref="B10:J10"/>
    <mergeCell ref="B12:F12"/>
    <mergeCell ref="B15:L15"/>
    <mergeCell ref="B17:L17"/>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R94"/>
  <sheetViews>
    <sheetView showFormulas="1" topLeftCell="C7" zoomScale="115" zoomScaleNormal="115" workbookViewId="0">
      <selection activeCell="H14" sqref="H14"/>
    </sheetView>
  </sheetViews>
  <sheetFormatPr baseColWidth="10" defaultColWidth="9.1640625" defaultRowHeight="15" x14ac:dyDescent="0.2"/>
  <cols>
    <col min="1" max="1" width="9.1640625" style="33"/>
    <col min="2" max="2" width="41" style="33" customWidth="1"/>
    <col min="3" max="4" width="12.5" style="33" customWidth="1"/>
    <col min="5" max="5" width="9.1640625" style="33"/>
    <col min="6" max="6" width="9.83203125" style="33" customWidth="1"/>
    <col min="7" max="7" width="32.6640625" style="33" customWidth="1"/>
    <col min="8" max="8" width="23.83203125" style="33" customWidth="1"/>
    <col min="9" max="9" width="10.33203125" style="33" customWidth="1"/>
    <col min="10" max="16384" width="9.1640625" style="33"/>
  </cols>
  <sheetData>
    <row r="1" spans="1:10" hidden="1" x14ac:dyDescent="0.2"/>
    <row r="2" spans="1:10" hidden="1" x14ac:dyDescent="0.2">
      <c r="B2" s="34"/>
      <c r="C2" s="187"/>
      <c r="D2" s="188"/>
      <c r="E2" s="189"/>
    </row>
    <row r="3" spans="1:10" hidden="1" x14ac:dyDescent="0.2">
      <c r="B3" s="34"/>
      <c r="C3" s="35"/>
      <c r="F3" s="36"/>
      <c r="I3" s="37"/>
    </row>
    <row r="4" spans="1:10" hidden="1" x14ac:dyDescent="0.2">
      <c r="B4" s="34"/>
      <c r="C4" s="38"/>
      <c r="D4" s="39"/>
    </row>
    <row r="5" spans="1:10" hidden="1" x14ac:dyDescent="0.2"/>
    <row r="6" spans="1:10" hidden="1" x14ac:dyDescent="0.2"/>
    <row r="7" spans="1:10" x14ac:dyDescent="0.2">
      <c r="B7" s="34"/>
      <c r="C7" s="187"/>
      <c r="D7" s="188"/>
      <c r="E7" s="189"/>
    </row>
    <row r="8" spans="1:10" x14ac:dyDescent="0.2">
      <c r="B8" s="34"/>
      <c r="C8" s="35"/>
      <c r="F8" s="36">
        <f ca="1">TODAY()</f>
        <v>45495</v>
      </c>
      <c r="I8" s="37"/>
    </row>
    <row r="9" spans="1:10" x14ac:dyDescent="0.2">
      <c r="B9" s="34" t="s">
        <v>55</v>
      </c>
      <c r="C9" s="130" t="e">
        <f>#REF!</f>
        <v>#REF!</v>
      </c>
      <c r="D9" s="39" t="s">
        <v>56</v>
      </c>
    </row>
    <row r="12" spans="1:10" x14ac:dyDescent="0.2">
      <c r="C12" s="40" t="s">
        <v>57</v>
      </c>
      <c r="G12" s="41" t="s">
        <v>58</v>
      </c>
      <c r="H12" s="41" t="s">
        <v>59</v>
      </c>
    </row>
    <row r="13" spans="1:10" x14ac:dyDescent="0.2">
      <c r="B13" s="34" t="s">
        <v>60</v>
      </c>
      <c r="C13" s="42" t="s">
        <v>61</v>
      </c>
      <c r="F13" s="33" t="s">
        <v>62</v>
      </c>
      <c r="G13" s="41"/>
      <c r="H13" s="41" t="e">
        <f>IF(OR(C15="v.o.s.",C15="k.s."),D21-1,IF(AND(C13="ano",C14&lt;=2555),D21-1,IF(D21&lt;0,D21+1,0.5*(D22+D23))))</f>
        <v>#REF!</v>
      </c>
      <c r="J13" s="33" t="s">
        <v>63</v>
      </c>
    </row>
    <row r="14" spans="1:10" x14ac:dyDescent="0.2">
      <c r="B14" s="34" t="s">
        <v>64</v>
      </c>
      <c r="C14" s="43" t="e">
        <f ca="1">F8-C9</f>
        <v>#REF!</v>
      </c>
      <c r="F14" s="33" t="s">
        <v>65</v>
      </c>
      <c r="G14" s="41"/>
      <c r="H14" s="41" t="e">
        <f>IF(OR(C15="jiná",C15="s.r.o.",C15="a.s."),D21-1,IF(AND(C13="ano",C14&lt;=2555),D21-1,IF(D21&lt;0,D21+1,(D21-D29-D24)*0.5)))</f>
        <v>#REF!</v>
      </c>
      <c r="J14" s="33" t="s">
        <v>63</v>
      </c>
    </row>
    <row r="15" spans="1:10" x14ac:dyDescent="0.2">
      <c r="B15" s="34" t="s">
        <v>66</v>
      </c>
      <c r="C15" s="42" t="e">
        <f>#REF!</f>
        <v>#REF!</v>
      </c>
      <c r="F15" s="33" t="s">
        <v>67</v>
      </c>
      <c r="G15" s="41">
        <f>IF(C13="ano",0,IF(C21&lt;=0,100,C25/C21))</f>
        <v>0</v>
      </c>
      <c r="H15" s="41">
        <f>IF(C13="ano",0,IF(D21&lt;=0,100,D25/D21))</f>
        <v>0</v>
      </c>
      <c r="J15" s="33" t="s">
        <v>68</v>
      </c>
    </row>
    <row r="16" spans="1:10" x14ac:dyDescent="0.2">
      <c r="A16" s="33" t="s">
        <v>69</v>
      </c>
      <c r="B16" s="34" t="s">
        <v>70</v>
      </c>
      <c r="C16" s="42" t="e">
        <f>#REF!</f>
        <v>#REF!</v>
      </c>
      <c r="F16" s="33" t="s">
        <v>71</v>
      </c>
      <c r="G16" s="41" t="e">
        <f>IF(C27&lt;=0,"100",IF(C13="ne",(C28+C27+C26)/C27,"100"))</f>
        <v>#REF!</v>
      </c>
      <c r="H16" s="41" t="e">
        <f>IF(D27&lt;=0,"100",IF(C13="ne",(D28+D27+D26)/D27,"100"))</f>
        <v>#REF!</v>
      </c>
      <c r="J16" s="33" t="s">
        <v>72</v>
      </c>
    </row>
    <row r="17" spans="1:18" x14ac:dyDescent="0.2">
      <c r="A17" s="33" t="s">
        <v>73</v>
      </c>
      <c r="B17" s="34" t="s">
        <v>74</v>
      </c>
      <c r="C17" s="42" t="e">
        <f>#REF!</f>
        <v>#REF!</v>
      </c>
    </row>
    <row r="18" spans="1:18" x14ac:dyDescent="0.2">
      <c r="F18" s="44" t="s">
        <v>75</v>
      </c>
    </row>
    <row r="19" spans="1:18" x14ac:dyDescent="0.2">
      <c r="C19" s="190" t="s">
        <v>76</v>
      </c>
      <c r="D19" s="190"/>
      <c r="F19" s="33" t="s">
        <v>77</v>
      </c>
      <c r="G19" s="33" t="s">
        <v>78</v>
      </c>
    </row>
    <row r="20" spans="1:18" x14ac:dyDescent="0.2">
      <c r="B20" s="45" t="s">
        <v>79</v>
      </c>
      <c r="C20" s="46" t="e">
        <f>D20-1</f>
        <v>#REF!</v>
      </c>
      <c r="D20" s="47" t="e">
        <f>#REF!</f>
        <v>#REF!</v>
      </c>
      <c r="F20" s="33" t="s">
        <v>80</v>
      </c>
      <c r="G20" s="33" t="s">
        <v>81</v>
      </c>
    </row>
    <row r="21" spans="1:18" x14ac:dyDescent="0.2">
      <c r="A21" s="45" t="s">
        <v>82</v>
      </c>
      <c r="B21" s="34" t="s">
        <v>83</v>
      </c>
      <c r="C21" s="48" t="e">
        <f>#REF!</f>
        <v>#REF!</v>
      </c>
      <c r="D21" s="48" t="e">
        <f>#REF!</f>
        <v>#REF!</v>
      </c>
      <c r="E21" s="33" t="s">
        <v>84</v>
      </c>
      <c r="R21" s="33" t="s">
        <v>85</v>
      </c>
    </row>
    <row r="22" spans="1:18" x14ac:dyDescent="0.2">
      <c r="B22" s="34" t="s">
        <v>86</v>
      </c>
      <c r="C22" s="48" t="e">
        <f>#REF!</f>
        <v>#REF!</v>
      </c>
      <c r="D22" s="48" t="e">
        <f>#REF!</f>
        <v>#REF!</v>
      </c>
      <c r="E22" s="33" t="s">
        <v>84</v>
      </c>
      <c r="F22" s="49" t="s">
        <v>62</v>
      </c>
      <c r="G22" s="49" t="s">
        <v>65</v>
      </c>
      <c r="H22" s="49" t="s">
        <v>87</v>
      </c>
      <c r="I22" s="49" t="s">
        <v>88</v>
      </c>
      <c r="J22" s="49" t="s">
        <v>89</v>
      </c>
      <c r="K22" s="50"/>
    </row>
    <row r="23" spans="1:18" x14ac:dyDescent="0.2">
      <c r="B23" s="34" t="s">
        <v>90</v>
      </c>
      <c r="C23" s="48" t="e">
        <f>#REF!</f>
        <v>#REF!</v>
      </c>
      <c r="D23" s="48" t="e">
        <f>#REF!</f>
        <v>#REF!</v>
      </c>
      <c r="E23" s="33" t="s">
        <v>84</v>
      </c>
      <c r="F23" s="49" t="e">
        <f ca="1">IF(G45="není v obtížích","ne","ano")</f>
        <v>#REF!</v>
      </c>
      <c r="G23" s="49" t="e">
        <f ca="1">IF(G46="není v obtížích","ne","ano")</f>
        <v>#REF!</v>
      </c>
      <c r="H23" s="49" t="e">
        <f>IF(G49="není v obtížích","ne","ano")</f>
        <v>#REF!</v>
      </c>
      <c r="I23" s="49" t="e">
        <f>IF(G50="není v obtížích","ne","ano")</f>
        <v>#REF!</v>
      </c>
      <c r="J23" s="49" t="e">
        <f>IF(G51="není v obtížích","ne","ano")</f>
        <v>#REF!</v>
      </c>
      <c r="K23" s="50"/>
    </row>
    <row r="24" spans="1:18" x14ac:dyDescent="0.2">
      <c r="B24" s="34" t="s">
        <v>91</v>
      </c>
      <c r="C24" s="48" t="e">
        <f>#REF!</f>
        <v>#REF!</v>
      </c>
      <c r="D24" s="48" t="e">
        <f>#REF!</f>
        <v>#REF!</v>
      </c>
      <c r="R24" s="33" t="s">
        <v>85</v>
      </c>
    </row>
    <row r="25" spans="1:18" ht="16" thickBot="1" x14ac:dyDescent="0.25">
      <c r="B25" s="51" t="s">
        <v>92</v>
      </c>
      <c r="C25" s="48" t="e">
        <f>#REF!</f>
        <v>#REF!</v>
      </c>
      <c r="D25" s="48" t="e">
        <f>#REF!</f>
        <v>#REF!</v>
      </c>
      <c r="F25" s="52" t="s">
        <v>93</v>
      </c>
      <c r="G25" s="52"/>
      <c r="H25" s="52"/>
      <c r="I25" s="53" t="e">
        <f>IF(OR(H13&gt;D21,H14&gt;D21,AND(G15&gt;7.5,H15&gt;7.5,G16&lt;1,H16&lt;1),C16="ano",C17="ano"),"se jedná",IF(AND(C21="",H16&lt;1,H15&gt;7.5),"se jedná","se nejedná"))</f>
        <v>#REF!</v>
      </c>
      <c r="J25" s="52" t="s">
        <v>94</v>
      </c>
      <c r="K25" s="52"/>
    </row>
    <row r="26" spans="1:18" x14ac:dyDescent="0.2">
      <c r="A26" s="45" t="s">
        <v>95</v>
      </c>
      <c r="B26" s="54" t="s">
        <v>96</v>
      </c>
      <c r="C26" s="48" t="e">
        <f>#REF!</f>
        <v>#REF!</v>
      </c>
      <c r="D26" s="48" t="e">
        <f>#REF!</f>
        <v>#REF!</v>
      </c>
    </row>
    <row r="27" spans="1:18" x14ac:dyDescent="0.2">
      <c r="B27" s="34" t="s">
        <v>97</v>
      </c>
      <c r="C27" s="48" t="e">
        <f>#REF!</f>
        <v>#REF!</v>
      </c>
      <c r="D27" s="48" t="e">
        <f>#REF!</f>
        <v>#REF!</v>
      </c>
      <c r="F27" s="55" t="s">
        <v>98</v>
      </c>
      <c r="H27" s="191"/>
      <c r="I27" s="192"/>
      <c r="J27" s="192"/>
      <c r="K27" s="192"/>
      <c r="L27" s="192"/>
      <c r="M27" s="192"/>
      <c r="N27" s="192"/>
      <c r="O27" s="192"/>
      <c r="P27" s="193"/>
    </row>
    <row r="28" spans="1:18" x14ac:dyDescent="0.2">
      <c r="B28" s="34" t="s">
        <v>99</v>
      </c>
      <c r="C28" s="48" t="e">
        <f>#REF!</f>
        <v>#REF!</v>
      </c>
      <c r="D28" s="48" t="e">
        <f>#REF!</f>
        <v>#REF!</v>
      </c>
      <c r="H28" s="194"/>
      <c r="I28" s="195"/>
      <c r="J28" s="195"/>
      <c r="K28" s="195"/>
      <c r="L28" s="195"/>
      <c r="M28" s="195"/>
      <c r="N28" s="195"/>
      <c r="O28" s="195"/>
      <c r="P28" s="196"/>
      <c r="Q28" s="56"/>
      <c r="R28" s="56"/>
    </row>
    <row r="29" spans="1:18" x14ac:dyDescent="0.2">
      <c r="B29" s="34" t="s">
        <v>100</v>
      </c>
      <c r="C29" s="48" t="e">
        <f>#REF!</f>
        <v>#REF!</v>
      </c>
      <c r="D29" s="48" t="e">
        <f>#REF!</f>
        <v>#REF!</v>
      </c>
      <c r="H29" s="197"/>
      <c r="I29" s="198"/>
      <c r="J29" s="198"/>
      <c r="K29" s="198"/>
      <c r="L29" s="198"/>
      <c r="M29" s="198"/>
      <c r="N29" s="198"/>
      <c r="O29" s="198"/>
      <c r="P29" s="199"/>
      <c r="R29" s="33" t="s">
        <v>85</v>
      </c>
    </row>
    <row r="31" spans="1:18" x14ac:dyDescent="0.2">
      <c r="B31" s="201"/>
      <c r="C31" s="202"/>
      <c r="D31" s="202"/>
      <c r="E31" s="202"/>
      <c r="F31" s="202"/>
      <c r="G31" s="202"/>
      <c r="H31" s="202"/>
      <c r="I31" s="202"/>
    </row>
    <row r="33" spans="1:15" hidden="1" x14ac:dyDescent="0.2"/>
    <row r="34" spans="1:15" hidden="1" x14ac:dyDescent="0.2">
      <c r="F34" s="57"/>
    </row>
    <row r="35" spans="1:15" hidden="1" x14ac:dyDescent="0.2">
      <c r="F35" s="57"/>
    </row>
    <row r="36" spans="1:15" hidden="1" x14ac:dyDescent="0.2">
      <c r="F36" s="57"/>
    </row>
    <row r="37" spans="1:15" hidden="1" x14ac:dyDescent="0.2">
      <c r="F37" s="57"/>
    </row>
    <row r="38" spans="1:15" hidden="1" x14ac:dyDescent="0.2">
      <c r="A38" s="57" t="s">
        <v>101</v>
      </c>
      <c r="B38" s="57" t="s">
        <v>102</v>
      </c>
      <c r="C38" s="57"/>
      <c r="D38" s="57"/>
      <c r="E38" s="57"/>
      <c r="F38" s="57"/>
    </row>
    <row r="39" spans="1:15" hidden="1" x14ac:dyDescent="0.2">
      <c r="A39" s="57" t="s">
        <v>103</v>
      </c>
      <c r="B39" s="57" t="s">
        <v>104</v>
      </c>
      <c r="C39" s="57" t="s">
        <v>105</v>
      </c>
      <c r="D39" s="57" t="s">
        <v>106</v>
      </c>
      <c r="E39" s="57" t="s">
        <v>107</v>
      </c>
      <c r="F39" s="57"/>
    </row>
    <row r="40" spans="1:15" hidden="1" x14ac:dyDescent="0.2">
      <c r="A40" s="57">
        <v>2017</v>
      </c>
      <c r="B40" s="57">
        <v>2018</v>
      </c>
      <c r="C40" s="57">
        <v>2019</v>
      </c>
      <c r="D40" s="57">
        <v>2020</v>
      </c>
      <c r="E40" s="57"/>
      <c r="F40" s="57"/>
    </row>
    <row r="41" spans="1:15" hidden="1" x14ac:dyDescent="0.2">
      <c r="E41" s="57"/>
      <c r="F41" s="57"/>
    </row>
    <row r="42" spans="1:15" hidden="1" x14ac:dyDescent="0.2">
      <c r="E42" s="57"/>
      <c r="F42" s="57"/>
    </row>
    <row r="43" spans="1:15" hidden="1" x14ac:dyDescent="0.2">
      <c r="E43" s="57"/>
      <c r="F43" s="57"/>
    </row>
    <row r="44" spans="1:15" hidden="1" x14ac:dyDescent="0.2">
      <c r="E44" s="57"/>
    </row>
    <row r="45" spans="1:15" hidden="1" x14ac:dyDescent="0.2">
      <c r="E45" s="57"/>
      <c r="F45" s="33" t="s">
        <v>62</v>
      </c>
      <c r="G45" s="33" t="e">
        <f ca="1">IF(AND(OR(C15=A39,C15=B39,C15=E39),OR(C13="ne",AND(C13="ano",C14&gt;1095))),IF(D21&lt;0,"je v obtížích",IF(0.5*(D22+D23)&lt;D21,"je v obtížích","není v obtížích")),"není v obtížích")</f>
        <v>#REF!</v>
      </c>
      <c r="K45" s="33" t="s">
        <v>108</v>
      </c>
      <c r="O45" s="56"/>
    </row>
    <row r="46" spans="1:15" hidden="1" x14ac:dyDescent="0.2">
      <c r="E46" s="57"/>
      <c r="F46" s="33" t="s">
        <v>65</v>
      </c>
      <c r="G46" s="33" t="e">
        <f ca="1">IF(AND(OR(C15=C39,C15=D39),OR(C13="ne",AND(C13="ano",C14&gt;1095))),IF(D21&lt;0,"je v obtížích",IF((D21-D29-D24)*0.5&gt;D21,"je v obtížích","není v obtížích")),"není v obtížích")</f>
        <v>#REF!</v>
      </c>
      <c r="K46" s="33" t="s">
        <v>109</v>
      </c>
    </row>
    <row r="47" spans="1:15" hidden="1" x14ac:dyDescent="0.2">
      <c r="E47" s="57"/>
      <c r="F47" s="33" t="s">
        <v>67</v>
      </c>
      <c r="G47" s="33" t="str">
        <f>IF(C13="ne",IF(C21&lt;=0,"je v obtížích",IF(C25/C21&gt;7.5,"je v obtížích","není v obtížích")),"není v obtížích")</f>
        <v>není v obtížích</v>
      </c>
      <c r="H47" s="33" t="str">
        <f>IF(C13="ne",IF(D21&lt;=0,"je v obtížích",IF(D25/D21&gt;7.5,"je v obtížích","není v obtížích")),"není v obtížích")</f>
        <v>není v obtížích</v>
      </c>
      <c r="I47" s="33" t="str">
        <f>IF(AND(G47="je v obtížích",H47="je v obtížích"),"je v obtížích","není v obtížích")</f>
        <v>není v obtížích</v>
      </c>
      <c r="K47" s="33" t="s">
        <v>110</v>
      </c>
    </row>
    <row r="48" spans="1:15" hidden="1" x14ac:dyDescent="0.2">
      <c r="E48" s="57"/>
      <c r="F48" s="33" t="s">
        <v>71</v>
      </c>
      <c r="G48" s="33" t="str">
        <f>IF(C13="ne",IF(C27&lt;=0,"není v obtížích",IF((C28+C27+C26)/C27&lt;1,"je v obtížích","není v obtížích")),"není v obtížích")</f>
        <v>není v obtížích</v>
      </c>
      <c r="H48" s="33" t="str">
        <f>IF(C13="ne",IF(D27&lt;=0,"není v obtížích",IF((D28+D27+D26)/D27&lt;1,"je v obtížích","není v obtížích")),"není v obtížích")</f>
        <v>není v obtížích</v>
      </c>
      <c r="I48" s="33" t="e">
        <f>IF(AND(G48="je v obtížích",H48="je v obtížích"),"je v obtížích",IF(AND(C21="",H48="je v obtížích"),"je v obtížích","není v obtížích"))</f>
        <v>#REF!</v>
      </c>
      <c r="K48" s="33" t="s">
        <v>111</v>
      </c>
    </row>
    <row r="49" spans="1:11" hidden="1" x14ac:dyDescent="0.2">
      <c r="E49" s="57"/>
      <c r="F49" s="33" t="s">
        <v>87</v>
      </c>
      <c r="G49" s="33" t="e">
        <f>IF(C16="ano","je v obtížích","není v obtížích")</f>
        <v>#REF!</v>
      </c>
      <c r="K49" s="33" t="s">
        <v>112</v>
      </c>
    </row>
    <row r="50" spans="1:11" hidden="1" x14ac:dyDescent="0.2">
      <c r="E50" s="57"/>
      <c r="F50" s="33" t="s">
        <v>88</v>
      </c>
      <c r="G50" s="33" t="e">
        <f>IF(C17="ano","je v obtížích","není v obtížích")</f>
        <v>#REF!</v>
      </c>
      <c r="K50" s="33" t="s">
        <v>113</v>
      </c>
    </row>
    <row r="51" spans="1:11" hidden="1" x14ac:dyDescent="0.2">
      <c r="F51" s="33" t="s">
        <v>89</v>
      </c>
      <c r="G51" s="33" t="e">
        <f>IF(AND(I47="je v obtížích",I48="je v obtížích"),"je v obtížích","není v obtížích")</f>
        <v>#REF!</v>
      </c>
    </row>
    <row r="52" spans="1:11" hidden="1" x14ac:dyDescent="0.2">
      <c r="F52" s="200" t="e">
        <f ca="1">IF(AND(G45="není v obtížích",G46="není v obtížích",G49="není v obtížích",G50="není v obtížích",G51="není v obtížích"),"není v obtížích","je v obtížích")</f>
        <v>#REF!</v>
      </c>
      <c r="G52" s="200"/>
      <c r="H52" s="200"/>
      <c r="I52" s="200"/>
    </row>
    <row r="53" spans="1:11" hidden="1" x14ac:dyDescent="0.2"/>
    <row r="54" spans="1:11" hidden="1" x14ac:dyDescent="0.2">
      <c r="C54" s="40" t="s">
        <v>57</v>
      </c>
      <c r="G54" s="41" t="s">
        <v>58</v>
      </c>
      <c r="H54" s="41" t="s">
        <v>59</v>
      </c>
    </row>
    <row r="55" spans="1:11" hidden="1" x14ac:dyDescent="0.2">
      <c r="B55" s="34" t="s">
        <v>60</v>
      </c>
      <c r="C55" s="42" t="str">
        <f>C13</f>
        <v>ANO</v>
      </c>
      <c r="F55" s="33" t="s">
        <v>62</v>
      </c>
      <c r="G55" s="41"/>
      <c r="H55" s="41" t="e">
        <f>IF(OR(C57="v.o.s.",C57="k.s."),D63-1,IF(AND(C55="ano",C56&lt;=1095),D63-1,IF(D63&lt;0,D63+1,0.5*(D64+D65))))</f>
        <v>#REF!</v>
      </c>
      <c r="J55" s="33" t="s">
        <v>63</v>
      </c>
    </row>
    <row r="56" spans="1:11" hidden="1" x14ac:dyDescent="0.2">
      <c r="B56" s="34" t="s">
        <v>64</v>
      </c>
      <c r="C56" s="43" t="e">
        <f ca="1">C14</f>
        <v>#REF!</v>
      </c>
      <c r="F56" s="33" t="s">
        <v>65</v>
      </c>
      <c r="G56" s="41"/>
      <c r="H56" s="41" t="e">
        <f>IF(OR(C57="jiná",C57="s.r.o.",C57="a.s."),D63-1,IF(AND(C55="ano",C56&lt;=1095),D63-1,IF(D63&lt;0,D63+1,(D63-D71-D66)*0.5)))</f>
        <v>#REF!</v>
      </c>
      <c r="J56" s="33" t="s">
        <v>63</v>
      </c>
    </row>
    <row r="57" spans="1:11" hidden="1" x14ac:dyDescent="0.2">
      <c r="B57" s="34" t="s">
        <v>66</v>
      </c>
      <c r="C57" s="42" t="e">
        <f>C15</f>
        <v>#REF!</v>
      </c>
      <c r="F57" s="33" t="s">
        <v>67</v>
      </c>
      <c r="G57" s="41">
        <f>IF(C55="ano",0,IF(C63&lt;=0,100,C67/C63))</f>
        <v>0</v>
      </c>
      <c r="H57" s="41">
        <f>IF(C55="ano",0,IF(D63&lt;=0,100,D67/D63))</f>
        <v>0</v>
      </c>
      <c r="J57" s="33" t="s">
        <v>68</v>
      </c>
    </row>
    <row r="58" spans="1:11" hidden="1" x14ac:dyDescent="0.2">
      <c r="A58" s="33" t="s">
        <v>69</v>
      </c>
      <c r="B58" s="34" t="s">
        <v>70</v>
      </c>
      <c r="C58" s="42" t="e">
        <f>C16</f>
        <v>#REF!</v>
      </c>
      <c r="F58" s="33" t="s">
        <v>71</v>
      </c>
      <c r="G58" s="41" t="e">
        <f>IF(C69&lt;=0,"100",IF(C55="ne",(C70+C69+C68)/C69,"100"))</f>
        <v>#REF!</v>
      </c>
      <c r="H58" s="41" t="e">
        <f>IF(D69&lt;=0,"100",IF(C55="ne",(D70+D69+D68)/D69,"100"))</f>
        <v>#REF!</v>
      </c>
      <c r="J58" s="33" t="s">
        <v>72</v>
      </c>
    </row>
    <row r="59" spans="1:11" hidden="1" x14ac:dyDescent="0.2">
      <c r="A59" s="33" t="s">
        <v>73</v>
      </c>
      <c r="B59" s="34" t="s">
        <v>74</v>
      </c>
      <c r="C59" s="42" t="e">
        <f>C17</f>
        <v>#REF!</v>
      </c>
    </row>
    <row r="60" spans="1:11" hidden="1" x14ac:dyDescent="0.2">
      <c r="F60" s="44" t="s">
        <v>75</v>
      </c>
    </row>
    <row r="61" spans="1:11" hidden="1" x14ac:dyDescent="0.2">
      <c r="C61" s="190" t="s">
        <v>76</v>
      </c>
      <c r="D61" s="190"/>
      <c r="F61" s="33" t="s">
        <v>77</v>
      </c>
      <c r="G61" s="33" t="s">
        <v>78</v>
      </c>
    </row>
    <row r="62" spans="1:11" hidden="1" x14ac:dyDescent="0.2">
      <c r="B62" s="45" t="s">
        <v>79</v>
      </c>
      <c r="C62" s="46" t="e">
        <f>D62-1</f>
        <v>#REF!</v>
      </c>
      <c r="D62" s="47" t="e">
        <f>D20</f>
        <v>#REF!</v>
      </c>
      <c r="F62" s="33" t="s">
        <v>80</v>
      </c>
      <c r="G62" s="33" t="s">
        <v>81</v>
      </c>
    </row>
    <row r="63" spans="1:11" hidden="1" x14ac:dyDescent="0.2">
      <c r="A63" s="45" t="s">
        <v>82</v>
      </c>
      <c r="B63" s="34" t="s">
        <v>83</v>
      </c>
      <c r="C63" s="48" t="e">
        <f>#REF!</f>
        <v>#REF!</v>
      </c>
      <c r="D63" s="48" t="e">
        <f>#REF!</f>
        <v>#REF!</v>
      </c>
    </row>
    <row r="64" spans="1:11" hidden="1" x14ac:dyDescent="0.2">
      <c r="B64" s="34" t="s">
        <v>86</v>
      </c>
      <c r="C64" s="48" t="e">
        <f>#REF!</f>
        <v>#REF!</v>
      </c>
      <c r="D64" s="48" t="e">
        <f>#REF!</f>
        <v>#REF!</v>
      </c>
      <c r="F64" s="49" t="s">
        <v>62</v>
      </c>
      <c r="G64" s="49" t="s">
        <v>65</v>
      </c>
      <c r="H64" s="49" t="s">
        <v>87</v>
      </c>
      <c r="I64" s="49" t="s">
        <v>88</v>
      </c>
      <c r="J64" s="49" t="s">
        <v>89</v>
      </c>
      <c r="K64" s="50"/>
    </row>
    <row r="65" spans="1:18" hidden="1" x14ac:dyDescent="0.2">
      <c r="B65" s="34" t="s">
        <v>90</v>
      </c>
      <c r="C65" s="48" t="e">
        <f>#REF!</f>
        <v>#REF!</v>
      </c>
      <c r="D65" s="48" t="e">
        <f>#REF!</f>
        <v>#REF!</v>
      </c>
      <c r="F65" s="49" t="e">
        <f ca="1">IF(G86="není v obtížích","ne","ano")</f>
        <v>#REF!</v>
      </c>
      <c r="G65" s="49" t="e">
        <f ca="1">IF(G87="není v obtížích","ne","ano")</f>
        <v>#REF!</v>
      </c>
      <c r="H65" s="49" t="e">
        <f>IF(G90="není v obtížích","ne","ano")</f>
        <v>#REF!</v>
      </c>
      <c r="I65" s="49" t="e">
        <f>IF(G91="není v obtížích","ne","ano")</f>
        <v>#REF!</v>
      </c>
      <c r="J65" s="49" t="e">
        <f>IF(G92="není v obtížích","ne","ano")</f>
        <v>#REF!</v>
      </c>
      <c r="K65" s="50"/>
    </row>
    <row r="66" spans="1:18" hidden="1" x14ac:dyDescent="0.2">
      <c r="B66" s="34" t="s">
        <v>91</v>
      </c>
      <c r="C66" s="48" t="e">
        <f>#REF!</f>
        <v>#REF!</v>
      </c>
      <c r="D66" s="48" t="e">
        <f>#REF!</f>
        <v>#REF!</v>
      </c>
    </row>
    <row r="67" spans="1:18" ht="16" hidden="1" thickBot="1" x14ac:dyDescent="0.25">
      <c r="B67" s="51" t="s">
        <v>92</v>
      </c>
      <c r="C67" s="48" t="e">
        <f>#REF!</f>
        <v>#REF!</v>
      </c>
      <c r="D67" s="48" t="e">
        <f>#REF!</f>
        <v>#REF!</v>
      </c>
      <c r="F67" s="52" t="s">
        <v>93</v>
      </c>
      <c r="G67" s="52"/>
      <c r="H67" s="52"/>
      <c r="I67" s="53" t="e">
        <f>IF(OR(H55&gt;D63,H56&gt;D63,AND(G57&gt;7.5,H57&gt;7.5,G58&lt;1,H58&lt;1),C58="ano",C59="ano"),"se jedná",IF(AND(C63="",H58&lt;1,H57&gt;7.5),"se jedná","se nejedná"))</f>
        <v>#REF!</v>
      </c>
      <c r="J67" s="52" t="s">
        <v>94</v>
      </c>
      <c r="K67" s="52"/>
    </row>
    <row r="68" spans="1:18" hidden="1" x14ac:dyDescent="0.2">
      <c r="A68" s="45" t="s">
        <v>95</v>
      </c>
      <c r="B68" s="54" t="s">
        <v>96</v>
      </c>
      <c r="C68" s="48" t="e">
        <f>#REF!</f>
        <v>#REF!</v>
      </c>
      <c r="D68" s="48" t="e">
        <f>#REF!</f>
        <v>#REF!</v>
      </c>
    </row>
    <row r="69" spans="1:18" hidden="1" x14ac:dyDescent="0.2">
      <c r="B69" s="34" t="s">
        <v>97</v>
      </c>
      <c r="C69" s="48" t="e">
        <f>#REF!</f>
        <v>#REF!</v>
      </c>
      <c r="D69" s="48" t="e">
        <f>#REF!</f>
        <v>#REF!</v>
      </c>
      <c r="F69" s="55" t="s">
        <v>98</v>
      </c>
      <c r="H69" s="191"/>
      <c r="I69" s="192"/>
      <c r="J69" s="192"/>
      <c r="K69" s="192"/>
      <c r="L69" s="192"/>
      <c r="M69" s="192"/>
      <c r="N69" s="192"/>
      <c r="O69" s="192"/>
      <c r="P69" s="193"/>
    </row>
    <row r="70" spans="1:18" hidden="1" x14ac:dyDescent="0.2">
      <c r="B70" s="34" t="s">
        <v>99</v>
      </c>
      <c r="C70" s="48" t="e">
        <f>#REF!</f>
        <v>#REF!</v>
      </c>
      <c r="D70" s="48" t="e">
        <f>#REF!</f>
        <v>#REF!</v>
      </c>
      <c r="H70" s="194"/>
      <c r="I70" s="195"/>
      <c r="J70" s="195"/>
      <c r="K70" s="195"/>
      <c r="L70" s="195"/>
      <c r="M70" s="195"/>
      <c r="N70" s="195"/>
      <c r="O70" s="195"/>
      <c r="P70" s="196"/>
      <c r="Q70" s="56"/>
      <c r="R70" s="56"/>
    </row>
    <row r="71" spans="1:18" hidden="1" x14ac:dyDescent="0.2">
      <c r="B71" s="34" t="s">
        <v>100</v>
      </c>
      <c r="C71" s="48" t="e">
        <f>#REF!</f>
        <v>#REF!</v>
      </c>
      <c r="D71" s="48" t="e">
        <f>#REF!</f>
        <v>#REF!</v>
      </c>
      <c r="H71" s="197"/>
      <c r="I71" s="198"/>
      <c r="J71" s="198"/>
      <c r="K71" s="198"/>
      <c r="L71" s="198"/>
      <c r="M71" s="198"/>
      <c r="N71" s="198"/>
      <c r="O71" s="198"/>
      <c r="P71" s="199"/>
    </row>
    <row r="72" spans="1:18" hidden="1" x14ac:dyDescent="0.2"/>
    <row r="73" spans="1:18" hidden="1" x14ac:dyDescent="0.2"/>
    <row r="74" spans="1:18" hidden="1" x14ac:dyDescent="0.2"/>
    <row r="75" spans="1:18" hidden="1" x14ac:dyDescent="0.2">
      <c r="F75" s="57"/>
    </row>
    <row r="76" spans="1:18" hidden="1" x14ac:dyDescent="0.2">
      <c r="F76" s="57"/>
    </row>
    <row r="77" spans="1:18" hidden="1" x14ac:dyDescent="0.2">
      <c r="F77" s="57"/>
    </row>
    <row r="78" spans="1:18" hidden="1" x14ac:dyDescent="0.2">
      <c r="F78" s="57"/>
    </row>
    <row r="79" spans="1:18" hidden="1" x14ac:dyDescent="0.2">
      <c r="A79" s="57" t="s">
        <v>101</v>
      </c>
      <c r="B79" s="57" t="s">
        <v>102</v>
      </c>
      <c r="C79" s="57"/>
      <c r="D79" s="57"/>
      <c r="E79" s="57"/>
      <c r="F79" s="57"/>
    </row>
    <row r="80" spans="1:18" hidden="1" x14ac:dyDescent="0.2">
      <c r="A80" s="57" t="s">
        <v>103</v>
      </c>
      <c r="B80" s="57" t="s">
        <v>104</v>
      </c>
      <c r="C80" s="57" t="s">
        <v>105</v>
      </c>
      <c r="D80" s="57" t="s">
        <v>106</v>
      </c>
      <c r="E80" s="57" t="s">
        <v>107</v>
      </c>
      <c r="F80" s="57"/>
    </row>
    <row r="81" spans="1:15" hidden="1" x14ac:dyDescent="0.2">
      <c r="A81" s="57">
        <v>2017</v>
      </c>
      <c r="B81" s="57">
        <v>2018</v>
      </c>
      <c r="C81" s="57">
        <v>2019</v>
      </c>
      <c r="D81" s="57">
        <v>2020</v>
      </c>
      <c r="E81" s="57"/>
      <c r="F81" s="57"/>
    </row>
    <row r="82" spans="1:15" hidden="1" x14ac:dyDescent="0.2">
      <c r="E82" s="57"/>
      <c r="F82" s="57"/>
    </row>
    <row r="83" spans="1:15" hidden="1" x14ac:dyDescent="0.2">
      <c r="E83" s="57"/>
      <c r="F83" s="57"/>
    </row>
    <row r="84" spans="1:15" hidden="1" x14ac:dyDescent="0.2">
      <c r="E84" s="57"/>
      <c r="F84" s="57"/>
    </row>
    <row r="85" spans="1:15" hidden="1" x14ac:dyDescent="0.2">
      <c r="E85" s="57"/>
    </row>
    <row r="86" spans="1:15" hidden="1" x14ac:dyDescent="0.2">
      <c r="E86" s="57"/>
      <c r="F86" s="33" t="s">
        <v>62</v>
      </c>
      <c r="G86" s="33" t="e">
        <f ca="1">IF(AND(OR($C$15=A80,$C$15=B80,$C$15=E80),OR($C$13="ne",AND($C$13="ano",$C$14&gt;1095))),IF(D63&lt;0,"je v obtížích",IF(0.5*(D64+D65)&gt;D63,"je v obtížích","není v obtížích")),"není v obtížích")</f>
        <v>#REF!</v>
      </c>
      <c r="K86" s="33" t="s">
        <v>108</v>
      </c>
      <c r="O86" s="56"/>
    </row>
    <row r="87" spans="1:15" hidden="1" x14ac:dyDescent="0.2">
      <c r="E87" s="57"/>
      <c r="F87" s="33" t="s">
        <v>65</v>
      </c>
      <c r="G87" s="33" t="e">
        <f ca="1">IF(AND(OR($C$15=C80,$C$15=D80),OR($C$13="ne",AND($C$13="ano",$C$14&gt;1095))),IF(D63&lt;0,"je v obtížích",IF((D63-D71-D66)*0.5&gt;D63,"je v obtížích","není v obtížích")),"není v obtížích")</f>
        <v>#REF!</v>
      </c>
      <c r="K87" s="33" t="s">
        <v>109</v>
      </c>
    </row>
    <row r="88" spans="1:15" hidden="1" x14ac:dyDescent="0.2">
      <c r="E88" s="57"/>
      <c r="F88" s="33" t="s">
        <v>67</v>
      </c>
      <c r="G88" s="33" t="str">
        <f>IF($C$13="ne",IF(C63&lt;=0,"je v obtížích",IF(C67/C63&gt;7.5,"je v obtížích","není v obtížích")),"není v obtížích")</f>
        <v>není v obtížích</v>
      </c>
      <c r="H88" s="33" t="str">
        <f>IF(C55="ne",IF(D63&lt;=0,"je v obtížích",IF(D67/D63&gt;7.5,"je v obtížích","není v obtížích")),"není v obtížích")</f>
        <v>není v obtížích</v>
      </c>
      <c r="I88" s="33" t="str">
        <f>IF(AND(G88="je v obtížích",H88="je v obtížích"),"je v obtížích","není v obtížích")</f>
        <v>není v obtížích</v>
      </c>
      <c r="K88" s="33" t="s">
        <v>110</v>
      </c>
    </row>
    <row r="89" spans="1:15" hidden="1" x14ac:dyDescent="0.2">
      <c r="E89" s="57"/>
      <c r="F89" s="33" t="s">
        <v>71</v>
      </c>
      <c r="G89" s="33" t="str">
        <f>IF($C$13="ne",IF(C69&lt;=0,"není v obtížích",IF((C70+C69+C68)/C69&lt;1,"je v obtížích","není v obtížích")),"není v obtížích")</f>
        <v>není v obtížích</v>
      </c>
      <c r="H89" s="33" t="str">
        <f>IF(C55="ne",IF(D69&lt;=0,"není v obtížích",IF((D70+D69+D68)/D69&lt;1,"je v obtížích","není v obtížích")),"není v obtížích")</f>
        <v>není v obtížích</v>
      </c>
      <c r="I89" s="33" t="e">
        <f>IF(AND(G89="je v obtížích",H89="je v obtížích"),"je v obtížích",IF(AND(C63="",H89="je v obtížích"),"je v obtížích","není v obtížích"))</f>
        <v>#REF!</v>
      </c>
      <c r="K89" s="33" t="s">
        <v>111</v>
      </c>
    </row>
    <row r="90" spans="1:15" hidden="1" x14ac:dyDescent="0.2">
      <c r="E90" s="57"/>
      <c r="F90" s="33" t="s">
        <v>87</v>
      </c>
      <c r="G90" s="33" t="e">
        <f>IF($C$16="ano","je v obtížích","není v obtížích")</f>
        <v>#REF!</v>
      </c>
      <c r="K90" s="33" t="s">
        <v>112</v>
      </c>
    </row>
    <row r="91" spans="1:15" hidden="1" x14ac:dyDescent="0.2">
      <c r="E91" s="57"/>
      <c r="F91" s="33" t="s">
        <v>88</v>
      </c>
      <c r="G91" s="33" t="e">
        <f>IF($C$17="ano","je v obtížích","není v obtížích")</f>
        <v>#REF!</v>
      </c>
      <c r="K91" s="33" t="s">
        <v>113</v>
      </c>
    </row>
    <row r="92" spans="1:15" hidden="1" x14ac:dyDescent="0.2">
      <c r="F92" s="33" t="s">
        <v>89</v>
      </c>
      <c r="G92" s="33" t="e">
        <f>IF(AND(I88="je v obtížích",I89="je v obtížích"),"je v obtížích","není v obtížích")</f>
        <v>#REF!</v>
      </c>
    </row>
    <row r="93" spans="1:15" hidden="1" x14ac:dyDescent="0.2">
      <c r="F93" s="200" t="e">
        <f ca="1">IF(AND(G86="není v obtížích",G87="není v obtížích",G90="není v obtížích",G91="není v obtížích",G92="není v obtížích"),"není v obtížích","je v obtížích")</f>
        <v>#REF!</v>
      </c>
      <c r="G93" s="200"/>
      <c r="H93" s="200"/>
      <c r="I93" s="200"/>
    </row>
    <row r="94" spans="1:15" hidden="1" x14ac:dyDescent="0.2"/>
  </sheetData>
  <mergeCells count="9">
    <mergeCell ref="C2:E2"/>
    <mergeCell ref="C19:D19"/>
    <mergeCell ref="C61:D61"/>
    <mergeCell ref="H69:P71"/>
    <mergeCell ref="F93:I93"/>
    <mergeCell ref="C7:E7"/>
    <mergeCell ref="B31:I31"/>
    <mergeCell ref="F52:I52"/>
    <mergeCell ref="H27:P29"/>
  </mergeCells>
  <conditionalFormatting sqref="F23:K23">
    <cfRule type="cellIs" dxfId="3" priority="1" operator="equal">
      <formula>"ano"</formula>
    </cfRule>
    <cfRule type="cellIs" dxfId="2" priority="2" operator="equal">
      <formula>"ne"</formula>
    </cfRule>
  </conditionalFormatting>
  <conditionalFormatting sqref="F65:K65">
    <cfRule type="cellIs" dxfId="1" priority="3" operator="equal">
      <formula>"ano"</formula>
    </cfRule>
    <cfRule type="cellIs" dxfId="0" priority="4" operator="equal">
      <formula>"ne"</formula>
    </cfRule>
  </conditionalFormatting>
  <dataValidations count="2">
    <dataValidation allowBlank="1" showInputMessage="1" showErrorMessage="1" promptTitle="Vyberte" prompt="ze seznamu" sqref="C55 D62 C57:C59 C13 C15:C17" xr:uid="{00000000-0002-0000-0300-000000000000}"/>
    <dataValidation type="list" allowBlank="1" showInputMessage="1" showErrorMessage="1" promptTitle="Vyberte" prompt="ze seznamu" sqref="D20" xr:uid="{00000000-0002-0000-0300-000001000000}">
      <formula1>$A$40:$D$40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zoomScale="145" zoomScaleNormal="145" workbookViewId="0">
      <selection activeCell="C11" sqref="C11"/>
    </sheetView>
  </sheetViews>
  <sheetFormatPr baseColWidth="10" defaultColWidth="8.83203125" defaultRowHeight="15" x14ac:dyDescent="0.2"/>
  <cols>
    <col min="2" max="2" width="16.5" bestFit="1" customWidth="1"/>
    <col min="3" max="3" width="21" bestFit="1" customWidth="1"/>
    <col min="9" max="9" width="18.5" bestFit="1" customWidth="1"/>
  </cols>
  <sheetData>
    <row r="1" spans="1:14" x14ac:dyDescent="0.2">
      <c r="A1" t="s">
        <v>61</v>
      </c>
      <c r="C1" t="s">
        <v>61</v>
      </c>
      <c r="E1" t="s">
        <v>114</v>
      </c>
    </row>
    <row r="2" spans="1:14" x14ac:dyDescent="0.2">
      <c r="A2" t="s">
        <v>115</v>
      </c>
      <c r="B2">
        <v>2017</v>
      </c>
      <c r="C2" t="s">
        <v>115</v>
      </c>
      <c r="E2" t="s">
        <v>116</v>
      </c>
      <c r="F2" s="6">
        <v>1</v>
      </c>
      <c r="G2" t="s">
        <v>116</v>
      </c>
      <c r="I2" t="e">
        <f>VLOOKUP(PROHLÁŠENÍ!G40,F2:G4,2,TRUE)</f>
        <v>#N/A</v>
      </c>
    </row>
    <row r="3" spans="1:14" x14ac:dyDescent="0.2">
      <c r="B3">
        <v>2018</v>
      </c>
      <c r="E3" t="s">
        <v>117</v>
      </c>
      <c r="F3" s="6">
        <v>2</v>
      </c>
      <c r="G3" s="5" t="s">
        <v>117</v>
      </c>
    </row>
    <row r="4" spans="1:14" x14ac:dyDescent="0.2">
      <c r="B4">
        <v>2019</v>
      </c>
      <c r="E4" t="s">
        <v>118</v>
      </c>
      <c r="F4" s="6">
        <v>3</v>
      </c>
      <c r="G4" s="5" t="s">
        <v>118</v>
      </c>
    </row>
    <row r="5" spans="1:14" x14ac:dyDescent="0.2">
      <c r="B5">
        <v>2020</v>
      </c>
      <c r="E5" t="s">
        <v>119</v>
      </c>
      <c r="F5" s="6">
        <v>4</v>
      </c>
      <c r="G5" s="5" t="s">
        <v>119</v>
      </c>
    </row>
    <row r="9" spans="1:14" x14ac:dyDescent="0.2">
      <c r="A9" t="s">
        <v>120</v>
      </c>
      <c r="B9">
        <v>2020</v>
      </c>
      <c r="C9">
        <v>26.242000000000001</v>
      </c>
      <c r="K9">
        <v>1</v>
      </c>
      <c r="L9">
        <v>2</v>
      </c>
      <c r="M9">
        <v>3</v>
      </c>
      <c r="N9">
        <f>MAX(K9:M9)</f>
        <v>3</v>
      </c>
    </row>
    <row r="10" spans="1:14" x14ac:dyDescent="0.2">
      <c r="A10" t="s">
        <v>120</v>
      </c>
      <c r="B10">
        <v>2019</v>
      </c>
      <c r="C10">
        <v>25.408000000000001</v>
      </c>
    </row>
    <row r="11" spans="1:14" x14ac:dyDescent="0.2">
      <c r="A11" t="s">
        <v>120</v>
      </c>
      <c r="B11">
        <v>2018</v>
      </c>
      <c r="C11">
        <v>25.724</v>
      </c>
    </row>
    <row r="12" spans="1:14" x14ac:dyDescent="0.2">
      <c r="A12" t="s">
        <v>120</v>
      </c>
      <c r="B12">
        <v>2017</v>
      </c>
      <c r="C12" s="4">
        <v>25.535</v>
      </c>
    </row>
    <row r="13" spans="1:14" x14ac:dyDescent="0.2">
      <c r="A13" s="124" t="s">
        <v>120</v>
      </c>
      <c r="B13" s="124">
        <v>2016</v>
      </c>
      <c r="C13" s="124">
        <v>27.021000000000001</v>
      </c>
    </row>
    <row r="14" spans="1:14" x14ac:dyDescent="0.2">
      <c r="A14" s="124" t="s">
        <v>120</v>
      </c>
      <c r="B14" s="124">
        <v>2015</v>
      </c>
      <c r="C14" s="124">
        <v>27.023</v>
      </c>
    </row>
    <row r="15" spans="1:14" x14ac:dyDescent="0.2">
      <c r="A15">
        <v>2020</v>
      </c>
    </row>
    <row r="16" spans="1:14" x14ac:dyDescent="0.2">
      <c r="A16" t="s">
        <v>121</v>
      </c>
      <c r="B16" s="1">
        <v>43000</v>
      </c>
      <c r="C16" s="3">
        <f>B16*C9</f>
        <v>1128406</v>
      </c>
    </row>
    <row r="17" spans="1:9" x14ac:dyDescent="0.2">
      <c r="A17" t="s">
        <v>122</v>
      </c>
      <c r="B17" s="1">
        <v>50000</v>
      </c>
      <c r="C17" s="3">
        <f>B17*C10</f>
        <v>1270400</v>
      </c>
    </row>
    <row r="19" spans="1:9" x14ac:dyDescent="0.2">
      <c r="A19">
        <v>2019</v>
      </c>
    </row>
    <row r="20" spans="1:9" x14ac:dyDescent="0.2">
      <c r="A20" t="s">
        <v>121</v>
      </c>
      <c r="B20" s="1">
        <v>43000</v>
      </c>
      <c r="C20" s="3">
        <f>B20*C10</f>
        <v>1092544</v>
      </c>
    </row>
    <row r="21" spans="1:9" x14ac:dyDescent="0.2">
      <c r="A21" t="s">
        <v>122</v>
      </c>
      <c r="B21" s="1">
        <v>50000</v>
      </c>
      <c r="C21" s="3">
        <f>B21*C10</f>
        <v>1270400</v>
      </c>
    </row>
    <row r="22" spans="1:9" x14ac:dyDescent="0.2">
      <c r="A22">
        <v>2018</v>
      </c>
      <c r="I22" t="e">
        <f>IF(#REF!&lt;3,IF(#REF!&lt;2,"MALÝ","STŔEDNÍ"),"VELKÝ")</f>
        <v>#REF!</v>
      </c>
    </row>
    <row r="23" spans="1:9" x14ac:dyDescent="0.2">
      <c r="A23" t="s">
        <v>121</v>
      </c>
      <c r="B23" s="1">
        <v>43000</v>
      </c>
      <c r="C23" s="3">
        <f>B23*C11</f>
        <v>1106132</v>
      </c>
    </row>
    <row r="24" spans="1:9" x14ac:dyDescent="0.2">
      <c r="A24" t="s">
        <v>122</v>
      </c>
      <c r="B24" s="1">
        <v>50000</v>
      </c>
      <c r="C24" s="3">
        <f>ROUND(B24*C11,0)</f>
        <v>1286200</v>
      </c>
    </row>
    <row r="25" spans="1:9" x14ac:dyDescent="0.2">
      <c r="A25">
        <v>2017</v>
      </c>
    </row>
    <row r="26" spans="1:9" x14ac:dyDescent="0.2">
      <c r="A26" t="s">
        <v>121</v>
      </c>
      <c r="B26" s="1">
        <v>43000</v>
      </c>
      <c r="C26" s="3">
        <f>B26*C12</f>
        <v>1098005</v>
      </c>
    </row>
    <row r="27" spans="1:9" x14ac:dyDescent="0.2">
      <c r="A27" t="s">
        <v>122</v>
      </c>
      <c r="B27" s="1">
        <v>50000</v>
      </c>
      <c r="C27" s="3">
        <f>ROUND(B27*C12,0)</f>
        <v>1276750</v>
      </c>
    </row>
    <row r="29" spans="1:9" x14ac:dyDescent="0.2">
      <c r="A29">
        <v>2016</v>
      </c>
    </row>
    <row r="30" spans="1:9" x14ac:dyDescent="0.2">
      <c r="A30" t="s">
        <v>121</v>
      </c>
      <c r="B30" s="1">
        <v>43000</v>
      </c>
      <c r="C30" s="2">
        <f>B30*C13</f>
        <v>1161903</v>
      </c>
    </row>
    <row r="31" spans="1:9" x14ac:dyDescent="0.2">
      <c r="A31" t="s">
        <v>122</v>
      </c>
      <c r="B31" s="1">
        <v>50000</v>
      </c>
      <c r="C31" s="2">
        <f>B31*C13</f>
        <v>1351050</v>
      </c>
    </row>
    <row r="33" spans="1:3" x14ac:dyDescent="0.2">
      <c r="A33">
        <v>2015</v>
      </c>
    </row>
    <row r="34" spans="1:3" x14ac:dyDescent="0.2">
      <c r="A34" t="s">
        <v>121</v>
      </c>
      <c r="B34" s="1">
        <v>43000</v>
      </c>
      <c r="C34" s="2">
        <f>B34*C14</f>
        <v>1161989</v>
      </c>
    </row>
    <row r="35" spans="1:3" x14ac:dyDescent="0.2">
      <c r="A35" t="s">
        <v>122</v>
      </c>
      <c r="B35" s="1">
        <v>50000</v>
      </c>
      <c r="C35" s="2">
        <f>B35*C14</f>
        <v>1351150</v>
      </c>
    </row>
  </sheetData>
  <customSheetViews>
    <customSheetView guid="{27EAD798-63F7-457C-B99F-9C97F6EA41D3}">
      <selection activeCell="F28" sqref="F28"/>
      <pageMargins left="0" right="0" top="0" bottom="0" header="0" footer="0"/>
      <pageSetup paperSize="9" orientation="portrait" r:id="rId1"/>
    </customSheetView>
  </customSheetViews>
  <dataValidations count="1">
    <dataValidation type="list" allowBlank="1" showInputMessage="1" showErrorMessage="1" sqref="B1:B3 B5" xr:uid="{00000000-0002-0000-0400-000000000000}">
      <formula1>$B$1:$B$3</formula1>
    </dataValidation>
  </dataValidations>
  <pageMargins left="0.7" right="0.7" top="0.78740157499999996" bottom="0.78740157499999996"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A3B365C6A1B25448E712750BFB341A7" ma:contentTypeVersion="18" ma:contentTypeDescription="Vytvoří nový dokument" ma:contentTypeScope="" ma:versionID="f52291bf84406756e44bafc79d0f1310">
  <xsd:schema xmlns:xsd="http://www.w3.org/2001/XMLSchema" xmlns:xs="http://www.w3.org/2001/XMLSchema" xmlns:p="http://schemas.microsoft.com/office/2006/metadata/properties" xmlns:ns2="89b9118e-be87-4788-83dc-867b5e1089e9" xmlns:ns3="fe91b656-e9be-465c-9e68-31d232db887a" targetNamespace="http://schemas.microsoft.com/office/2006/metadata/properties" ma:root="true" ma:fieldsID="8ee3ddfe61a24a63071da12de982ba18" ns2:_="" ns3:_="">
    <xsd:import namespace="89b9118e-be87-4788-83dc-867b5e1089e9"/>
    <xsd:import namespace="fe91b656-e9be-465c-9e68-31d232db88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b9118e-be87-4788-83dc-867b5e108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3f77ad25-1568-4cff-a5b8-76b9850635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91b656-e9be-465c-9e68-31d232db887a"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7daf92ba-8636-4a9b-8c6f-ef38f167679a}" ma:internalName="TaxCatchAll" ma:showField="CatchAllData" ma:web="fe91b656-e9be-465c-9e68-31d232db88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b9118e-be87-4788-83dc-867b5e1089e9">
      <Terms xmlns="http://schemas.microsoft.com/office/infopath/2007/PartnerControls"/>
    </lcf76f155ced4ddcb4097134ff3c332f>
    <TaxCatchAll xmlns="fe91b656-e9be-465c-9e68-31d232db887a" xsi:nil="true"/>
  </documentManagement>
</p:properties>
</file>

<file path=customXml/itemProps1.xml><?xml version="1.0" encoding="utf-8"?>
<ds:datastoreItem xmlns:ds="http://schemas.openxmlformats.org/officeDocument/2006/customXml" ds:itemID="{31D0B891-291D-44A1-A1D1-2A8D8562D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b9118e-be87-4788-83dc-867b5e1089e9"/>
    <ds:schemaRef ds:uri="fe91b656-e9be-465c-9e68-31d232db88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6D90CE-EC4F-4B53-B442-700D3B3DDC08}">
  <ds:schemaRefs>
    <ds:schemaRef ds:uri="http://schemas.microsoft.com/sharepoint/v3/contenttype/forms"/>
  </ds:schemaRefs>
</ds:datastoreItem>
</file>

<file path=customXml/itemProps3.xml><?xml version="1.0" encoding="utf-8"?>
<ds:datastoreItem xmlns:ds="http://schemas.openxmlformats.org/officeDocument/2006/customXml" ds:itemID="{55C14762-0389-43DB-B34E-5CEDFE7879E9}">
  <ds:schemaRefs>
    <ds:schemaRef ds:uri="http://purl.org/dc/dcmitype/"/>
    <ds:schemaRef ds:uri="http://schemas.microsoft.com/office/2006/documentManagement/types"/>
    <ds:schemaRef ds:uri="89b9118e-be87-4788-83dc-867b5e1089e9"/>
    <ds:schemaRef ds:uri="http://www.w3.org/XML/1998/namespace"/>
    <ds:schemaRef ds:uri="http://schemas.microsoft.com/office/infopath/2007/PartnerControls"/>
    <ds:schemaRef ds:uri="http://purl.org/dc/elements/1.1/"/>
    <ds:schemaRef ds:uri="http://schemas.openxmlformats.org/package/2006/metadata/core-properties"/>
    <ds:schemaRef ds:uri="fe91b656-e9be-465c-9e68-31d232db887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5</vt:i4>
      </vt:variant>
      <vt:variant>
        <vt:lpstr>Pojmenované oblasti</vt:lpstr>
      </vt:variant>
      <vt:variant>
        <vt:i4>12</vt:i4>
      </vt:variant>
    </vt:vector>
  </HeadingPairs>
  <TitlesOfParts>
    <vt:vector size="17" baseType="lpstr">
      <vt:lpstr>PROHLÁŠENÍ</vt:lpstr>
      <vt:lpstr>SKUPINA</vt:lpstr>
      <vt:lpstr>DOPORUČENÝ POSTUP</vt:lpstr>
      <vt:lpstr>Výpočty PVO</vt:lpstr>
      <vt:lpstr>Výpočty MSP</vt:lpstr>
      <vt:lpstr>_ROK2</vt:lpstr>
      <vt:lpstr>_rok3</vt:lpstr>
      <vt:lpstr>_rok4</vt:lpstr>
      <vt:lpstr>forma</vt:lpstr>
      <vt:lpstr>forma2</vt:lpstr>
      <vt:lpstr>'DOPORUČENÝ POSTUP'!Oblast_tisku</vt:lpstr>
      <vt:lpstr>PROHLÁŠENÍ!Oblast_tisku</vt:lpstr>
      <vt:lpstr>SKUPINA!Oblast_tisku</vt:lpstr>
      <vt:lpstr>ROK</vt:lpstr>
      <vt:lpstr>skupina</vt:lpstr>
      <vt:lpstr>SOUHLAS</vt:lpstr>
      <vt:lpstr>velikost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Drahomíra Lamserová</dc:creator>
  <cp:keywords/>
  <dc:description/>
  <cp:lastModifiedBy>Lucie Dibdiaková</cp:lastModifiedBy>
  <cp:revision/>
  <dcterms:created xsi:type="dcterms:W3CDTF">2014-07-10T07:22:18Z</dcterms:created>
  <dcterms:modified xsi:type="dcterms:W3CDTF">2024-07-22T12:52:25Z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0x010100BA3B365C6A1B25448E712750BFB341A7</vt:lpwstr>
  </property>
  <property fmtid="{D5CDD505-2E9C-101B-9397-08002B2CF9AE}" pid="3" name="MediaServiceImageTags">
    <vt:lpwstr/>
  </property>
</Properties>
</file>